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5315" windowHeight="9495" activeTab="0"/>
  </bookViews>
  <sheets>
    <sheet name="Table 3.A1" sheetId="1" r:id="rId1"/>
  </sheets>
  <definedNames/>
  <calcPr fullCalcOnLoad="1"/>
</workbook>
</file>

<file path=xl/sharedStrings.xml><?xml version="1.0" encoding="utf-8"?>
<sst xmlns="http://schemas.openxmlformats.org/spreadsheetml/2006/main" count="306" uniqueCount="147">
  <si>
    <t>SiO2</t>
  </si>
  <si>
    <t>TiO2</t>
  </si>
  <si>
    <t>Al2O3</t>
  </si>
  <si>
    <t>FeO*</t>
  </si>
  <si>
    <t>MnO</t>
  </si>
  <si>
    <t>MgO</t>
  </si>
  <si>
    <t>CaO</t>
  </si>
  <si>
    <t>Na2O</t>
  </si>
  <si>
    <t>K2O</t>
  </si>
  <si>
    <t>P2O5</t>
  </si>
  <si>
    <t>Total</t>
  </si>
  <si>
    <t>Mg#</t>
  </si>
  <si>
    <t>LOI</t>
  </si>
  <si>
    <t>V</t>
  </si>
  <si>
    <t>Cr</t>
  </si>
  <si>
    <t>Ni</t>
  </si>
  <si>
    <t>Rb</t>
  </si>
  <si>
    <t>Sr</t>
  </si>
  <si>
    <t>Y</t>
  </si>
  <si>
    <t>Zr</t>
  </si>
  <si>
    <t>Nb</t>
  </si>
  <si>
    <t>Cs</t>
  </si>
  <si>
    <t>Ba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</si>
  <si>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</si>
  <si>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</si>
  <si>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</si>
  <si>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</si>
  <si>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</si>
  <si>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</si>
  <si>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</si>
  <si>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</si>
  <si>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</si>
  <si>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</si>
  <si>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</si>
  <si>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</si>
  <si>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</si>
  <si>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</si>
  <si>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Hf</t>
  </si>
  <si>
    <t>Ta</t>
  </si>
  <si>
    <t>Pb</t>
  </si>
  <si>
    <t>Th</t>
  </si>
  <si>
    <t>U</t>
  </si>
  <si>
    <t>143Nd/144Nd</t>
  </si>
  <si>
    <t>2 sigmas</t>
  </si>
  <si>
    <t>εNd</t>
  </si>
  <si>
    <t>87Sr/86Sr</t>
  </si>
  <si>
    <t>206/204Pb</t>
  </si>
  <si>
    <t>207/204Pb</t>
  </si>
  <si>
    <t>208/204Pb</t>
  </si>
  <si>
    <t>208/206Pb</t>
  </si>
  <si>
    <t>SEMFR</t>
  </si>
  <si>
    <t>toto caldera</t>
  </si>
  <si>
    <t>MGR</t>
  </si>
  <si>
    <t>17D-01-01</t>
  </si>
  <si>
    <t>19D-01-01</t>
  </si>
  <si>
    <t>19D-01-02</t>
  </si>
  <si>
    <t>20D-01-01</t>
  </si>
  <si>
    <t>22D-01-01</t>
  </si>
  <si>
    <t>25D-01-01</t>
  </si>
  <si>
    <t>25D-01-03</t>
  </si>
  <si>
    <t>29D-01-06</t>
  </si>
  <si>
    <t>29D-01-11</t>
  </si>
  <si>
    <t>29D-02-01</t>
  </si>
  <si>
    <t>30D-01-01</t>
  </si>
  <si>
    <t>30D-02-01</t>
  </si>
  <si>
    <t>30D-02-08</t>
  </si>
  <si>
    <t>31D-01-01</t>
  </si>
  <si>
    <t>31D-01-02</t>
  </si>
  <si>
    <t>32D-01-01</t>
  </si>
  <si>
    <t>32D-01-07</t>
  </si>
  <si>
    <t>33D-01-12</t>
  </si>
  <si>
    <t>33D-01-23</t>
  </si>
  <si>
    <t>33D-02-02</t>
  </si>
  <si>
    <t>34D-01-01</t>
  </si>
  <si>
    <t>34D-01-06</t>
  </si>
  <si>
    <t>35D-01-03</t>
  </si>
  <si>
    <t>35D-02-01</t>
  </si>
  <si>
    <t>36D-01-10</t>
  </si>
  <si>
    <t>36D-02-01</t>
  </si>
  <si>
    <t>36D-03-01</t>
  </si>
  <si>
    <t>40D-01-02</t>
  </si>
  <si>
    <t>Location</t>
  </si>
  <si>
    <t>Sample #</t>
  </si>
  <si>
    <t>ppm</t>
  </si>
  <si>
    <t>wt%</t>
  </si>
  <si>
    <t>Average</t>
  </si>
  <si>
    <t>Stdev</t>
  </si>
  <si>
    <t>SE</t>
  </si>
  <si>
    <t>NW</t>
  </si>
  <si>
    <t>cruise #</t>
  </si>
  <si>
    <t>YK-10-12</t>
  </si>
  <si>
    <t>TN273</t>
  </si>
  <si>
    <t>KR00-03</t>
  </si>
  <si>
    <t>IGSN</t>
  </si>
  <si>
    <t>JMR000001</t>
  </si>
  <si>
    <t>JMR000002</t>
  </si>
  <si>
    <t>JMR000003</t>
  </si>
  <si>
    <t>JMR000004</t>
  </si>
  <si>
    <t>JMR000005</t>
  </si>
  <si>
    <t>JMR000006</t>
  </si>
  <si>
    <t>JMR000007</t>
  </si>
  <si>
    <t>JMR000008</t>
  </si>
  <si>
    <t>JMR000009</t>
  </si>
  <si>
    <t>JMR00000A</t>
  </si>
  <si>
    <t>JMR00000B</t>
  </si>
  <si>
    <t>JMR00000C</t>
  </si>
  <si>
    <t>JMR00000F</t>
  </si>
  <si>
    <t>JMR00000H</t>
  </si>
  <si>
    <t>JMR00000I</t>
  </si>
  <si>
    <t>JMR00000J</t>
  </si>
  <si>
    <t>JMR00000K</t>
  </si>
  <si>
    <t>JMR00000L</t>
  </si>
  <si>
    <t>JMR00000M</t>
  </si>
  <si>
    <t>JMR00000O</t>
  </si>
  <si>
    <t>JMR00000P</t>
  </si>
  <si>
    <t>JMR00000Q</t>
  </si>
  <si>
    <t>JMR00000R</t>
  </si>
  <si>
    <t>JMR00000S</t>
  </si>
  <si>
    <t>JMR00000T</t>
  </si>
  <si>
    <t>JMR00000U</t>
  </si>
  <si>
    <t>JMR00000W</t>
  </si>
  <si>
    <t>JMR00000Y</t>
  </si>
  <si>
    <t>YKDT86-R20</t>
  </si>
  <si>
    <t>YKDT86-R21</t>
  </si>
  <si>
    <t>YKDT88-R1</t>
  </si>
  <si>
    <t>YKDT88-R2</t>
  </si>
  <si>
    <t>10K163-1-3R</t>
  </si>
  <si>
    <t>10K163-1-4R</t>
  </si>
  <si>
    <t>10K163-3-3R</t>
  </si>
  <si>
    <t>10K163-3-4R</t>
  </si>
  <si>
    <t>10K164-1R</t>
  </si>
  <si>
    <t>10K164-2R</t>
  </si>
  <si>
    <t>10K164-3R</t>
  </si>
  <si>
    <t>10K164-4R</t>
  </si>
  <si>
    <t>JMR00003A</t>
  </si>
  <si>
    <t>*JMR00002Z</t>
  </si>
  <si>
    <t>*JMR000030</t>
  </si>
  <si>
    <t>*JMR000032</t>
  </si>
  <si>
    <t>*JMR000033</t>
  </si>
  <si>
    <t>*JMR000038</t>
  </si>
  <si>
    <t>*JMR000039</t>
  </si>
  <si>
    <t>*JMR00003B</t>
  </si>
  <si>
    <t>*JMR000034</t>
  </si>
  <si>
    <t>*JMR000035</t>
  </si>
  <si>
    <t>*JMR000036</t>
  </si>
  <si>
    <t>*JMR000037</t>
  </si>
  <si>
    <t>Table 3.A1: Major, trace element and isotopic compositions of SEMFR, MGR and Toto lavas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</si>
</sst>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"/>
    <numFmt numFmtId="166" formatCode="0.0000"/>
    <numFmt numFmtId="167" formatCode="0.000000"/>
  </numFmts>
  <fonts count="9">
    <font>
      <sz val="10"/>
      <name val="Arial"/>
      <family val="0"/>
    </font>
    <font>
      <sz val="10"/>
      <name val="Arial Narrow"/>
      <family val="2"/>
    </font>
    <font>
      <sz val="8"/>
      <name val="Arial"/>
      <family val="0"/>
    </font>
    <font>
      <b/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2" fontId="1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left"/>
    </xf>
    <xf numFmtId="2" fontId="6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2" fontId="7" fillId="0" borderId="2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7" fontId="6" fillId="0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5"/>
  <sheetViews>
    <sheetView tabSelected="1" zoomScale="70" zoomScaleNormal="70" workbookViewId="0" topLeftCell="A1">
      <pane xSplit="1" ySplit="7" topLeftCell="B32" activePane="bottomRight" state="frozen"/>
      <selection pane="topLeft" activeCell="A2" sqref="A2"/>
      <selection pane="topRight" activeCell="G40" sqref="G40"/>
      <selection pane="bottomLeft" activeCell="A40" sqref="A40"/>
      <selection pane="bottomRight" activeCell="G73" sqref="G73"/>
    </sheetView>
  </sheetViews>
  <sheetFormatPr defaultColWidth="11.421875" defaultRowHeight="12.75"/>
  <cols>
    <col min="1" max="13" width="8.140625" style="1" customWidth="1"/>
    <col min="14" max="14" width="6.7109375" style="1" customWidth="1"/>
    <col min="15" max="18" width="5.57421875" style="1" customWidth="1"/>
    <col min="19" max="33" width="11.8515625" style="1" customWidth="1"/>
    <col min="34" max="35" width="11.8515625" style="2" customWidth="1"/>
    <col min="36" max="40" width="11.8515625" style="1" customWidth="1"/>
    <col min="41" max="42" width="11.8515625" style="2" customWidth="1"/>
    <col min="43" max="47" width="11.8515625" style="1" customWidth="1"/>
    <col min="48" max="49" width="11.8515625" style="2" customWidth="1"/>
    <col min="50" max="16384" width="11.8515625" style="1" customWidth="1"/>
  </cols>
  <sheetData>
    <row r="1" ht="12.75">
      <c r="A1" s="3" t="s">
        <v>146</v>
      </c>
    </row>
    <row r="3" spans="1:49" s="4" customFormat="1" ht="12.75">
      <c r="A3" s="4" t="s">
        <v>89</v>
      </c>
      <c r="B3" s="4" t="s">
        <v>90</v>
      </c>
      <c r="C3" s="4" t="s">
        <v>90</v>
      </c>
      <c r="D3" s="4" t="s">
        <v>90</v>
      </c>
      <c r="E3" s="4" t="s">
        <v>90</v>
      </c>
      <c r="F3" s="4" t="s">
        <v>91</v>
      </c>
      <c r="G3" s="4" t="s">
        <v>91</v>
      </c>
      <c r="H3" s="4" t="s">
        <v>91</v>
      </c>
      <c r="I3" s="4" t="s">
        <v>91</v>
      </c>
      <c r="J3" s="4" t="s">
        <v>91</v>
      </c>
      <c r="K3" s="4" t="s">
        <v>91</v>
      </c>
      <c r="L3" s="4" t="s">
        <v>91</v>
      </c>
      <c r="M3" s="4" t="s">
        <v>91</v>
      </c>
      <c r="N3" s="4" t="s">
        <v>91</v>
      </c>
      <c r="O3" s="4" t="s">
        <v>91</v>
      </c>
      <c r="P3" s="4" t="s">
        <v>91</v>
      </c>
      <c r="Q3" s="4" t="s">
        <v>91</v>
      </c>
      <c r="R3" s="4" t="s">
        <v>91</v>
      </c>
      <c r="S3" s="4" t="s">
        <v>91</v>
      </c>
      <c r="T3" s="4" t="s">
        <v>91</v>
      </c>
      <c r="U3" s="4" t="s">
        <v>91</v>
      </c>
      <c r="V3" s="4" t="s">
        <v>91</v>
      </c>
      <c r="W3" s="4" t="s">
        <v>91</v>
      </c>
      <c r="X3" s="4" t="s">
        <v>91</v>
      </c>
      <c r="Y3" s="4" t="s">
        <v>91</v>
      </c>
      <c r="Z3" s="4" t="s">
        <v>91</v>
      </c>
      <c r="AA3" s="4" t="s">
        <v>91</v>
      </c>
      <c r="AB3" s="4" t="s">
        <v>91</v>
      </c>
      <c r="AC3" s="4" t="s">
        <v>91</v>
      </c>
      <c r="AD3" s="4" t="s">
        <v>91</v>
      </c>
      <c r="AE3" s="4" t="s">
        <v>91</v>
      </c>
      <c r="AF3" s="4" t="s">
        <v>91</v>
      </c>
      <c r="AG3" s="4" t="s">
        <v>91</v>
      </c>
      <c r="AH3" s="5"/>
      <c r="AI3" s="5"/>
      <c r="AK3" s="4" t="s">
        <v>92</v>
      </c>
      <c r="AL3" s="4" t="s">
        <v>92</v>
      </c>
      <c r="AM3" s="4" t="s">
        <v>92</v>
      </c>
      <c r="AN3" s="4" t="s">
        <v>92</v>
      </c>
      <c r="AO3" s="5"/>
      <c r="AP3" s="5"/>
      <c r="AR3" s="4" t="s">
        <v>92</v>
      </c>
      <c r="AS3" s="4" t="s">
        <v>92</v>
      </c>
      <c r="AT3" s="4" t="s">
        <v>92</v>
      </c>
      <c r="AU3" s="4" t="s">
        <v>92</v>
      </c>
      <c r="AV3" s="5"/>
      <c r="AW3" s="5"/>
    </row>
    <row r="4" spans="1:49" s="4" customFormat="1" ht="12.75">
      <c r="A4" s="4" t="s">
        <v>81</v>
      </c>
      <c r="B4" s="4" t="s">
        <v>87</v>
      </c>
      <c r="C4" s="4" t="s">
        <v>87</v>
      </c>
      <c r="D4" s="4" t="s">
        <v>88</v>
      </c>
      <c r="E4" s="4" t="s">
        <v>88</v>
      </c>
      <c r="F4" s="4" t="s">
        <v>87</v>
      </c>
      <c r="G4" s="4" t="s">
        <v>87</v>
      </c>
      <c r="H4" s="4" t="s">
        <v>87</v>
      </c>
      <c r="I4" s="4" t="s">
        <v>88</v>
      </c>
      <c r="J4" s="4" t="s">
        <v>88</v>
      </c>
      <c r="K4" s="4" t="s">
        <v>88</v>
      </c>
      <c r="L4" s="4" t="s">
        <v>88</v>
      </c>
      <c r="M4" s="4" t="s">
        <v>88</v>
      </c>
      <c r="N4" s="4" t="s">
        <v>88</v>
      </c>
      <c r="O4" s="4" t="s">
        <v>88</v>
      </c>
      <c r="P4" s="4" t="s">
        <v>88</v>
      </c>
      <c r="Q4" s="4" t="s">
        <v>88</v>
      </c>
      <c r="R4" s="4" t="s">
        <v>88</v>
      </c>
      <c r="S4" s="4" t="s">
        <v>88</v>
      </c>
      <c r="T4" s="4" t="s">
        <v>88</v>
      </c>
      <c r="U4" s="4" t="s">
        <v>88</v>
      </c>
      <c r="V4" s="4" t="s">
        <v>88</v>
      </c>
      <c r="W4" s="4" t="s">
        <v>87</v>
      </c>
      <c r="X4" s="4" t="s">
        <v>87</v>
      </c>
      <c r="Y4" s="4" t="s">
        <v>87</v>
      </c>
      <c r="Z4" s="4" t="s">
        <v>87</v>
      </c>
      <c r="AA4" s="4" t="s">
        <v>87</v>
      </c>
      <c r="AB4" s="4" t="s">
        <v>87</v>
      </c>
      <c r="AC4" s="4" t="s">
        <v>87</v>
      </c>
      <c r="AD4" s="4" t="s">
        <v>87</v>
      </c>
      <c r="AE4" s="4" t="s">
        <v>87</v>
      </c>
      <c r="AF4" s="4" t="s">
        <v>87</v>
      </c>
      <c r="AG4" s="4" t="s">
        <v>88</v>
      </c>
      <c r="AH4" s="5"/>
      <c r="AI4" s="5"/>
      <c r="AK4" s="4" t="s">
        <v>51</v>
      </c>
      <c r="AL4" s="4" t="s">
        <v>51</v>
      </c>
      <c r="AM4" s="4" t="s">
        <v>51</v>
      </c>
      <c r="AN4" s="4" t="s">
        <v>51</v>
      </c>
      <c r="AO4" s="5"/>
      <c r="AP4" s="5"/>
      <c r="AR4" s="4" t="s">
        <v>52</v>
      </c>
      <c r="AS4" s="4" t="s">
        <v>52</v>
      </c>
      <c r="AT4" s="4" t="s">
        <v>52</v>
      </c>
      <c r="AU4" s="4" t="s">
        <v>52</v>
      </c>
      <c r="AV4" s="5"/>
      <c r="AW4" s="5"/>
    </row>
    <row r="5" spans="2:49" s="4" customFormat="1" ht="12.75">
      <c r="B5" s="4" t="s">
        <v>50</v>
      </c>
      <c r="C5" s="4" t="s">
        <v>50</v>
      </c>
      <c r="D5" s="4" t="s">
        <v>50</v>
      </c>
      <c r="E5" s="4" t="s">
        <v>50</v>
      </c>
      <c r="F5" s="4" t="s">
        <v>50</v>
      </c>
      <c r="G5" s="4" t="s">
        <v>50</v>
      </c>
      <c r="H5" s="4" t="s">
        <v>50</v>
      </c>
      <c r="I5" s="4" t="s">
        <v>50</v>
      </c>
      <c r="J5" s="4" t="s">
        <v>50</v>
      </c>
      <c r="K5" s="4" t="s">
        <v>50</v>
      </c>
      <c r="L5" s="4" t="s">
        <v>50</v>
      </c>
      <c r="M5" s="4" t="s">
        <v>50</v>
      </c>
      <c r="N5" s="4" t="s">
        <v>50</v>
      </c>
      <c r="O5" s="4" t="s">
        <v>50</v>
      </c>
      <c r="P5" s="4" t="s">
        <v>50</v>
      </c>
      <c r="Q5" s="4" t="s">
        <v>50</v>
      </c>
      <c r="R5" s="4" t="s">
        <v>50</v>
      </c>
      <c r="S5" s="4" t="s">
        <v>50</v>
      </c>
      <c r="T5" s="4" t="s">
        <v>50</v>
      </c>
      <c r="U5" s="4" t="s">
        <v>50</v>
      </c>
      <c r="V5" s="4" t="s">
        <v>50</v>
      </c>
      <c r="W5" s="4" t="s">
        <v>50</v>
      </c>
      <c r="X5" s="4" t="s">
        <v>50</v>
      </c>
      <c r="Y5" s="4" t="s">
        <v>50</v>
      </c>
      <c r="Z5" s="4" t="s">
        <v>50</v>
      </c>
      <c r="AA5" s="4" t="s">
        <v>50</v>
      </c>
      <c r="AB5" s="4" t="s">
        <v>50</v>
      </c>
      <c r="AC5" s="4" t="s">
        <v>50</v>
      </c>
      <c r="AD5" s="4" t="s">
        <v>50</v>
      </c>
      <c r="AE5" s="4" t="s">
        <v>50</v>
      </c>
      <c r="AF5" s="4" t="s">
        <v>50</v>
      </c>
      <c r="AG5" s="4" t="s">
        <v>50</v>
      </c>
      <c r="AH5" s="5"/>
      <c r="AI5" s="5"/>
      <c r="AO5" s="5"/>
      <c r="AP5" s="5"/>
      <c r="AV5" s="5"/>
      <c r="AW5" s="5"/>
    </row>
    <row r="6" spans="1:49" s="4" customFormat="1" ht="12.75">
      <c r="A6" s="4" t="s">
        <v>82</v>
      </c>
      <c r="B6" s="4" t="s">
        <v>122</v>
      </c>
      <c r="C6" s="4" t="s">
        <v>123</v>
      </c>
      <c r="D6" s="4" t="s">
        <v>124</v>
      </c>
      <c r="E6" s="4" t="s">
        <v>125</v>
      </c>
      <c r="F6" s="4" t="s">
        <v>53</v>
      </c>
      <c r="G6" s="4" t="s">
        <v>54</v>
      </c>
      <c r="H6" s="4" t="s">
        <v>55</v>
      </c>
      <c r="I6" s="4" t="s">
        <v>56</v>
      </c>
      <c r="J6" s="4" t="s">
        <v>57</v>
      </c>
      <c r="K6" s="4" t="s">
        <v>58</v>
      </c>
      <c r="L6" s="4" t="s">
        <v>59</v>
      </c>
      <c r="M6" s="4" t="s">
        <v>60</v>
      </c>
      <c r="N6" s="4" t="s">
        <v>61</v>
      </c>
      <c r="O6" s="4" t="s">
        <v>62</v>
      </c>
      <c r="P6" s="4" t="s">
        <v>63</v>
      </c>
      <c r="Q6" s="4" t="s">
        <v>64</v>
      </c>
      <c r="R6" s="4" t="s">
        <v>65</v>
      </c>
      <c r="S6" s="4" t="s">
        <v>66</v>
      </c>
      <c r="T6" s="4" t="s">
        <v>67</v>
      </c>
      <c r="U6" s="4" t="s">
        <v>68</v>
      </c>
      <c r="V6" s="4" t="s">
        <v>69</v>
      </c>
      <c r="W6" s="4" t="s">
        <v>70</v>
      </c>
      <c r="X6" s="4" t="s">
        <v>71</v>
      </c>
      <c r="Y6" s="4" t="s">
        <v>72</v>
      </c>
      <c r="Z6" s="4" t="s">
        <v>73</v>
      </c>
      <c r="AA6" s="4" t="s">
        <v>74</v>
      </c>
      <c r="AB6" s="4" t="s">
        <v>75</v>
      </c>
      <c r="AC6" s="4" t="s">
        <v>76</v>
      </c>
      <c r="AD6" s="4" t="s">
        <v>77</v>
      </c>
      <c r="AE6" s="4" t="s">
        <v>78</v>
      </c>
      <c r="AF6" s="4" t="s">
        <v>79</v>
      </c>
      <c r="AG6" s="4" t="s">
        <v>80</v>
      </c>
      <c r="AH6" s="5" t="s">
        <v>85</v>
      </c>
      <c r="AI6" s="5" t="s">
        <v>86</v>
      </c>
      <c r="AK6" s="4" t="s">
        <v>126</v>
      </c>
      <c r="AL6" s="4" t="s">
        <v>127</v>
      </c>
      <c r="AM6" s="4" t="s">
        <v>128</v>
      </c>
      <c r="AN6" s="4" t="s">
        <v>129</v>
      </c>
      <c r="AO6" s="5" t="s">
        <v>85</v>
      </c>
      <c r="AP6" s="5" t="s">
        <v>86</v>
      </c>
      <c r="AR6" s="4" t="s">
        <v>130</v>
      </c>
      <c r="AS6" s="4" t="s">
        <v>131</v>
      </c>
      <c r="AT6" s="4" t="s">
        <v>132</v>
      </c>
      <c r="AU6" s="4" t="s">
        <v>133</v>
      </c>
      <c r="AV6" s="5" t="s">
        <v>85</v>
      </c>
      <c r="AW6" s="5" t="s">
        <v>86</v>
      </c>
    </row>
    <row r="7" spans="1:49" s="6" customFormat="1" ht="12.75">
      <c r="A7" s="6" t="s">
        <v>93</v>
      </c>
      <c r="B7" s="6" t="s">
        <v>135</v>
      </c>
      <c r="C7" s="6" t="s">
        <v>136</v>
      </c>
      <c r="D7" s="6" t="s">
        <v>137</v>
      </c>
      <c r="E7" s="6" t="s">
        <v>138</v>
      </c>
      <c r="F7" s="6" t="s">
        <v>94</v>
      </c>
      <c r="G7" s="6" t="s">
        <v>95</v>
      </c>
      <c r="H7" s="6" t="s">
        <v>96</v>
      </c>
      <c r="I7" s="6" t="s">
        <v>97</v>
      </c>
      <c r="J7" s="6" t="s">
        <v>98</v>
      </c>
      <c r="K7" s="6" t="s">
        <v>99</v>
      </c>
      <c r="L7" s="6" t="s">
        <v>100</v>
      </c>
      <c r="M7" s="6" t="s">
        <v>101</v>
      </c>
      <c r="N7" s="6" t="s">
        <v>102</v>
      </c>
      <c r="O7" s="6" t="s">
        <v>103</v>
      </c>
      <c r="P7" s="6" t="s">
        <v>104</v>
      </c>
      <c r="Q7" s="6" t="s">
        <v>105</v>
      </c>
      <c r="R7" s="6" t="s">
        <v>106</v>
      </c>
      <c r="S7" s="6" t="s">
        <v>107</v>
      </c>
      <c r="T7" s="6" t="s">
        <v>108</v>
      </c>
      <c r="U7" s="6" t="s">
        <v>109</v>
      </c>
      <c r="V7" s="6" t="s">
        <v>110</v>
      </c>
      <c r="W7" s="6" t="s">
        <v>111</v>
      </c>
      <c r="X7" s="6" t="s">
        <v>112</v>
      </c>
      <c r="Y7" s="6" t="s">
        <v>113</v>
      </c>
      <c r="Z7" s="6" t="s">
        <v>114</v>
      </c>
      <c r="AA7" s="6" t="s">
        <v>115</v>
      </c>
      <c r="AB7" s="6" t="s">
        <v>116</v>
      </c>
      <c r="AC7" s="6" t="s">
        <v>117</v>
      </c>
      <c r="AD7" s="6" t="s">
        <v>118</v>
      </c>
      <c r="AE7" s="6" t="s">
        <v>119</v>
      </c>
      <c r="AF7" s="6" t="s">
        <v>120</v>
      </c>
      <c r="AG7" s="6" t="s">
        <v>121</v>
      </c>
      <c r="AH7" s="7"/>
      <c r="AI7" s="7"/>
      <c r="AK7" s="6" t="s">
        <v>139</v>
      </c>
      <c r="AL7" s="6" t="s">
        <v>140</v>
      </c>
      <c r="AM7" s="6" t="s">
        <v>134</v>
      </c>
      <c r="AN7" s="6" t="s">
        <v>141</v>
      </c>
      <c r="AO7" s="7"/>
      <c r="AP7" s="7"/>
      <c r="AR7" s="6" t="s">
        <v>142</v>
      </c>
      <c r="AS7" s="6" t="s">
        <v>143</v>
      </c>
      <c r="AT7" s="6" t="s">
        <v>144</v>
      </c>
      <c r="AU7" s="6" t="s">
        <v>145</v>
      </c>
      <c r="AV7" s="7"/>
      <c r="AW7" s="7"/>
    </row>
    <row r="8" spans="1:49" s="4" customFormat="1" ht="12.75">
      <c r="A8" s="4" t="s">
        <v>84</v>
      </c>
      <c r="AH8" s="5"/>
      <c r="AI8" s="5"/>
      <c r="AO8" s="5"/>
      <c r="AP8" s="5"/>
      <c r="AV8" s="5"/>
      <c r="AW8" s="5"/>
    </row>
    <row r="9" spans="1:49" s="4" customFormat="1" ht="12.75">
      <c r="A9" s="4" t="s">
        <v>0</v>
      </c>
      <c r="B9" s="10"/>
      <c r="C9" s="10"/>
      <c r="D9" s="10"/>
      <c r="E9" s="10"/>
      <c r="F9" s="4">
        <v>53.049954472424886</v>
      </c>
      <c r="G9" s="4">
        <v>54.69237800687718</v>
      </c>
      <c r="H9" s="4">
        <v>55.35212056008611</v>
      </c>
      <c r="I9" s="4">
        <v>55.39636617867953</v>
      </c>
      <c r="J9" s="4">
        <v>52.8799251055968</v>
      </c>
      <c r="K9" s="4">
        <v>49.780368406559944</v>
      </c>
      <c r="L9" s="4">
        <v>57.11878358361834</v>
      </c>
      <c r="M9" s="4">
        <v>52.77404098046415</v>
      </c>
      <c r="N9" s="4">
        <v>52.35675030614468</v>
      </c>
      <c r="O9" s="4">
        <v>53.17695268842986</v>
      </c>
      <c r="P9" s="4">
        <v>52.47050470623445</v>
      </c>
      <c r="Q9" s="4">
        <v>52.37822646374934</v>
      </c>
      <c r="R9" s="4">
        <v>51.63551015236372</v>
      </c>
      <c r="S9" s="4">
        <v>54.56465281931669</v>
      </c>
      <c r="T9" s="4">
        <v>55.080152700597765</v>
      </c>
      <c r="U9" s="4">
        <v>52.27271111921212</v>
      </c>
      <c r="V9" s="4">
        <v>52.92950985296269</v>
      </c>
      <c r="W9" s="4">
        <v>52.32484699392839</v>
      </c>
      <c r="X9" s="4">
        <v>53.39005194734958</v>
      </c>
      <c r="Y9" s="4">
        <v>52.12442196501257</v>
      </c>
      <c r="Z9" s="4">
        <v>53.61466356480143</v>
      </c>
      <c r="AA9" s="4">
        <v>52.41559123415797</v>
      </c>
      <c r="AB9" s="4">
        <v>52.33935671461114</v>
      </c>
      <c r="AC9" s="4">
        <v>53.01535980905795</v>
      </c>
      <c r="AD9" s="4">
        <v>51.51553508363418</v>
      </c>
      <c r="AE9" s="4">
        <v>52.4431497785136</v>
      </c>
      <c r="AF9" s="4">
        <v>53.593255821841815</v>
      </c>
      <c r="AG9" s="4">
        <v>54.64557371618788</v>
      </c>
      <c r="AH9" s="5">
        <f aca="true" t="shared" si="0" ref="AH9:AH21">AVERAGE(B9:AG9)</f>
        <v>53.190382669014824</v>
      </c>
      <c r="AI9" s="5">
        <f aca="true" t="shared" si="1" ref="AI9:AI21">STDEV(B9:AG9)</f>
        <v>1.477107828851619</v>
      </c>
      <c r="AM9" s="4">
        <v>54.12818791735986</v>
      </c>
      <c r="AO9" s="5">
        <f>AVERAGE(AK9:AN9)</f>
        <v>54.12818791735986</v>
      </c>
      <c r="AP9" s="5"/>
      <c r="AV9" s="5"/>
      <c r="AW9" s="5"/>
    </row>
    <row r="10" spans="1:49" s="4" customFormat="1" ht="12.75">
      <c r="A10" s="4" t="s">
        <v>1</v>
      </c>
      <c r="B10" s="10"/>
      <c r="C10" s="10"/>
      <c r="D10" s="10"/>
      <c r="E10" s="10"/>
      <c r="F10" s="4">
        <v>0.9695702152567622</v>
      </c>
      <c r="G10" s="4">
        <v>0.8395339353387812</v>
      </c>
      <c r="H10" s="4">
        <v>0.8539603040150714</v>
      </c>
      <c r="I10" s="4">
        <v>0.9181359145842973</v>
      </c>
      <c r="J10" s="4">
        <v>0.6095553159533097</v>
      </c>
      <c r="K10" s="4">
        <v>0.44607336067897574</v>
      </c>
      <c r="L10" s="4">
        <v>1.0072264694779567</v>
      </c>
      <c r="M10" s="4">
        <v>0.6446336401136504</v>
      </c>
      <c r="N10" s="4">
        <v>0.6401276722876985</v>
      </c>
      <c r="O10" s="4">
        <v>0.6712970658872162</v>
      </c>
      <c r="P10" s="4">
        <v>1.3865673139526018</v>
      </c>
      <c r="Q10" s="4">
        <v>0.4758845101859033</v>
      </c>
      <c r="R10" s="4">
        <v>0.4628740233448063</v>
      </c>
      <c r="S10" s="4">
        <v>0.7807152607919727</v>
      </c>
      <c r="T10" s="4">
        <v>0.8217964681549771</v>
      </c>
      <c r="U10" s="4">
        <v>0.5803170342943973</v>
      </c>
      <c r="V10" s="4">
        <v>0.601161034708797</v>
      </c>
      <c r="W10" s="4">
        <v>0.7640920117385179</v>
      </c>
      <c r="X10" s="4">
        <v>0.8106937443374915</v>
      </c>
      <c r="Y10" s="4">
        <v>0.7515068126533404</v>
      </c>
      <c r="Z10" s="4">
        <v>1.079724691295144</v>
      </c>
      <c r="AA10" s="4">
        <v>1.2025122304025717</v>
      </c>
      <c r="AB10" s="4">
        <v>0.9302751046542692</v>
      </c>
      <c r="AC10" s="4">
        <v>0.9841369420124083</v>
      </c>
      <c r="AD10" s="4">
        <v>1.1326942803040219</v>
      </c>
      <c r="AE10" s="4">
        <v>1.1222696738025912</v>
      </c>
      <c r="AF10" s="4">
        <v>1.1513450637083216</v>
      </c>
      <c r="AG10" s="4">
        <v>1.109759853757597</v>
      </c>
      <c r="AH10" s="5">
        <f t="shared" si="0"/>
        <v>0.8481585695604804</v>
      </c>
      <c r="AI10" s="5">
        <f t="shared" si="1"/>
        <v>0.24594698555957759</v>
      </c>
      <c r="AM10" s="4">
        <v>0.9745479786836657</v>
      </c>
      <c r="AO10" s="5">
        <f aca="true" t="shared" si="2" ref="AO10:AO21">AVERAGE(AK10:AN10)</f>
        <v>0.9745479786836657</v>
      </c>
      <c r="AP10" s="5"/>
      <c r="AV10" s="5"/>
      <c r="AW10" s="5"/>
    </row>
    <row r="11" spans="1:49" s="4" customFormat="1" ht="12.75">
      <c r="A11" s="4" t="s">
        <v>2</v>
      </c>
      <c r="B11" s="10"/>
      <c r="C11" s="10"/>
      <c r="D11" s="10"/>
      <c r="E11" s="10"/>
      <c r="F11" s="4">
        <v>17.38052504656158</v>
      </c>
      <c r="G11" s="4">
        <v>15.320509064295699</v>
      </c>
      <c r="H11" s="4">
        <v>15.852625218934048</v>
      </c>
      <c r="I11" s="4">
        <v>15.336220311772816</v>
      </c>
      <c r="J11" s="4">
        <v>15.993310439482407</v>
      </c>
      <c r="K11" s="4">
        <v>16.54502126011537</v>
      </c>
      <c r="L11" s="4">
        <v>15.872264622811569</v>
      </c>
      <c r="M11" s="4">
        <v>16.52431912927525</v>
      </c>
      <c r="N11" s="4">
        <v>16.31987583240391</v>
      </c>
      <c r="O11" s="4">
        <v>16.229736270679027</v>
      </c>
      <c r="P11" s="4">
        <v>15.963294566507631</v>
      </c>
      <c r="Q11" s="4">
        <v>16.615258265128432</v>
      </c>
      <c r="R11" s="4">
        <v>17.02069621231925</v>
      </c>
      <c r="S11" s="4">
        <v>15.39545204414943</v>
      </c>
      <c r="T11" s="4">
        <v>15.049247081677738</v>
      </c>
      <c r="U11" s="4">
        <v>20.029015390612223</v>
      </c>
      <c r="V11" s="4">
        <v>19.814265946566103</v>
      </c>
      <c r="W11" s="4">
        <v>17.376058023357572</v>
      </c>
      <c r="X11" s="4">
        <v>17.589744508566866</v>
      </c>
      <c r="Y11" s="4">
        <v>17.20805158748401</v>
      </c>
      <c r="Z11" s="4">
        <v>16.598904460831292</v>
      </c>
      <c r="AA11" s="4">
        <v>16.874852029118095</v>
      </c>
      <c r="AB11" s="4">
        <v>16.819843803262465</v>
      </c>
      <c r="AC11" s="4">
        <v>17.073672073238946</v>
      </c>
      <c r="AD11" s="4">
        <v>17.14611346241881</v>
      </c>
      <c r="AE11" s="4">
        <v>17.07941387818925</v>
      </c>
      <c r="AF11" s="4">
        <v>17.02991452102357</v>
      </c>
      <c r="AG11" s="4">
        <v>15.168848915842641</v>
      </c>
      <c r="AH11" s="5">
        <f t="shared" si="0"/>
        <v>16.686680498808073</v>
      </c>
      <c r="AI11" s="5">
        <f t="shared" si="1"/>
        <v>1.1690862631538754</v>
      </c>
      <c r="AM11" s="4">
        <v>15.947695433967667</v>
      </c>
      <c r="AO11" s="5">
        <f t="shared" si="2"/>
        <v>15.947695433967667</v>
      </c>
      <c r="AP11" s="5"/>
      <c r="AV11" s="5"/>
      <c r="AW11" s="5"/>
    </row>
    <row r="12" spans="1:49" s="4" customFormat="1" ht="12.75">
      <c r="A12" s="4" t="s">
        <v>3</v>
      </c>
      <c r="B12" s="10"/>
      <c r="C12" s="10"/>
      <c r="D12" s="10"/>
      <c r="E12" s="10"/>
      <c r="F12" s="4">
        <v>8.031124447703288</v>
      </c>
      <c r="G12" s="4">
        <v>10.435065378660628</v>
      </c>
      <c r="H12" s="4">
        <v>10.380308861403437</v>
      </c>
      <c r="I12" s="4">
        <v>10.750927811774456</v>
      </c>
      <c r="J12" s="4">
        <v>9.450162325172673</v>
      </c>
      <c r="K12" s="4">
        <v>7.979925193458592</v>
      </c>
      <c r="L12" s="4">
        <v>9.748915893863222</v>
      </c>
      <c r="M12" s="4">
        <v>8.49977258169906</v>
      </c>
      <c r="N12" s="4">
        <v>8.557017122823558</v>
      </c>
      <c r="O12" s="4">
        <v>8.378672718728287</v>
      </c>
      <c r="P12" s="4">
        <v>10.997367215757066</v>
      </c>
      <c r="Q12" s="4">
        <v>7.854284728638458</v>
      </c>
      <c r="R12" s="4">
        <v>7.607166050280828</v>
      </c>
      <c r="S12" s="4">
        <v>10.123752489428668</v>
      </c>
      <c r="T12" s="4">
        <v>10.34458129787136</v>
      </c>
      <c r="U12" s="4">
        <v>7.661713134554912</v>
      </c>
      <c r="V12" s="4">
        <v>7.790189378938477</v>
      </c>
      <c r="W12" s="4">
        <v>7.544176549673448</v>
      </c>
      <c r="X12" s="4">
        <v>7.602142974684868</v>
      </c>
      <c r="Y12" s="4">
        <v>7.292224437033466</v>
      </c>
      <c r="Z12" s="4">
        <v>7.681971432707345</v>
      </c>
      <c r="AA12" s="4">
        <v>9.163613712197096</v>
      </c>
      <c r="AB12" s="4">
        <v>8.328553962750915</v>
      </c>
      <c r="AC12" s="4">
        <v>8.291807150734128</v>
      </c>
      <c r="AD12" s="4">
        <v>8.532365166436826</v>
      </c>
      <c r="AE12" s="4">
        <v>8.645728044292731</v>
      </c>
      <c r="AF12" s="4">
        <v>8.881410031949926</v>
      </c>
      <c r="AG12" s="4">
        <v>10.718366079215757</v>
      </c>
      <c r="AH12" s="5">
        <f t="shared" si="0"/>
        <v>8.831189506158337</v>
      </c>
      <c r="AI12" s="5">
        <f t="shared" si="1"/>
        <v>1.1609798504093387</v>
      </c>
      <c r="AM12" s="4">
        <v>8.759979879909842</v>
      </c>
      <c r="AO12" s="5">
        <f t="shared" si="2"/>
        <v>8.759979879909842</v>
      </c>
      <c r="AP12" s="5"/>
      <c r="AV12" s="5"/>
      <c r="AW12" s="5"/>
    </row>
    <row r="13" spans="1:49" s="4" customFormat="1" ht="12.75">
      <c r="A13" s="4" t="s">
        <v>4</v>
      </c>
      <c r="B13" s="10"/>
      <c r="C13" s="10"/>
      <c r="D13" s="10"/>
      <c r="E13" s="10"/>
      <c r="F13" s="4">
        <v>0.1286719787728685</v>
      </c>
      <c r="G13" s="4">
        <v>0.18226650409052392</v>
      </c>
      <c r="H13" s="4">
        <v>0.1843570687008106</v>
      </c>
      <c r="I13" s="4">
        <v>0.20318697913038655</v>
      </c>
      <c r="J13" s="4">
        <v>0.17829919805615024</v>
      </c>
      <c r="K13" s="4">
        <v>0.15256153534144123</v>
      </c>
      <c r="L13" s="4">
        <v>0.18084221759228467</v>
      </c>
      <c r="M13" s="4">
        <v>0.16774464152150012</v>
      </c>
      <c r="N13" s="4">
        <v>0.16594377820672968</v>
      </c>
      <c r="O13" s="4">
        <v>0.17555850894498914</v>
      </c>
      <c r="P13" s="4">
        <v>0.19026855559493006</v>
      </c>
      <c r="Q13" s="4">
        <v>0.1509313109617443</v>
      </c>
      <c r="R13" s="4">
        <v>0.14748413248260567</v>
      </c>
      <c r="S13" s="4">
        <v>0.1812531119275705</v>
      </c>
      <c r="T13" s="4">
        <v>0.18387479894254244</v>
      </c>
      <c r="U13" s="4">
        <v>0.14193943010954077</v>
      </c>
      <c r="V13" s="4">
        <v>0.147148307150552</v>
      </c>
      <c r="W13" s="4">
        <v>0.14270837887117244</v>
      </c>
      <c r="X13" s="4">
        <v>0.13161788352032433</v>
      </c>
      <c r="Y13" s="4">
        <v>0.12725606947684726</v>
      </c>
      <c r="Z13" s="4">
        <v>0.11527937047592263</v>
      </c>
      <c r="AA13" s="4">
        <v>0.14653888901872936</v>
      </c>
      <c r="AB13" s="4">
        <v>0.15255345774033927</v>
      </c>
      <c r="AC13" s="4">
        <v>0.1468561716373344</v>
      </c>
      <c r="AD13" s="4">
        <v>0.16286548810780563</v>
      </c>
      <c r="AE13" s="4">
        <v>0.1403083482111674</v>
      </c>
      <c r="AF13" s="4">
        <v>0.1471323353700664</v>
      </c>
      <c r="AG13" s="4">
        <v>0.19142823328947375</v>
      </c>
      <c r="AH13" s="5">
        <f t="shared" si="0"/>
        <v>0.15953131011594118</v>
      </c>
      <c r="AI13" s="5">
        <f t="shared" si="1"/>
        <v>0.022685370025539314</v>
      </c>
      <c r="AM13" s="4">
        <v>0.15433587103751867</v>
      </c>
      <c r="AO13" s="5">
        <f t="shared" si="2"/>
        <v>0.15433587103751867</v>
      </c>
      <c r="AP13" s="5"/>
      <c r="AV13" s="5"/>
      <c r="AW13" s="5"/>
    </row>
    <row r="14" spans="1:49" s="4" customFormat="1" ht="12.75">
      <c r="A14" s="4" t="s">
        <v>5</v>
      </c>
      <c r="B14" s="10"/>
      <c r="C14" s="10"/>
      <c r="D14" s="10"/>
      <c r="E14" s="10"/>
      <c r="F14" s="4">
        <v>5.327709855166921</v>
      </c>
      <c r="G14" s="4">
        <v>4.575468654623618</v>
      </c>
      <c r="H14" s="4">
        <v>4.458767130491032</v>
      </c>
      <c r="I14" s="4">
        <v>4.401651635892085</v>
      </c>
      <c r="J14" s="4">
        <v>6.193589664984087</v>
      </c>
      <c r="K14" s="4">
        <v>8.623434274935699</v>
      </c>
      <c r="L14" s="4">
        <v>3.14298505962587</v>
      </c>
      <c r="M14" s="4">
        <v>6.777608764131678</v>
      </c>
      <c r="N14" s="4">
        <v>6.836589188563423</v>
      </c>
      <c r="O14" s="4">
        <v>6.612228976665747</v>
      </c>
      <c r="P14" s="4">
        <v>4.780089518679617</v>
      </c>
      <c r="Q14" s="4">
        <v>7.851263434687633</v>
      </c>
      <c r="R14" s="4">
        <v>7.3532732452574905</v>
      </c>
      <c r="S14" s="4">
        <v>5.717651224943934</v>
      </c>
      <c r="T14" s="4">
        <v>5.4524373288373855</v>
      </c>
      <c r="U14" s="4">
        <v>4.235197578217002</v>
      </c>
      <c r="V14" s="4">
        <v>4.452315437719765</v>
      </c>
      <c r="W14" s="4">
        <v>6.790121902406709</v>
      </c>
      <c r="X14" s="4">
        <v>5.353939869167114</v>
      </c>
      <c r="Y14" s="4">
        <v>6.787690768713868</v>
      </c>
      <c r="Z14" s="4">
        <v>5.9249805656141294</v>
      </c>
      <c r="AA14" s="4">
        <v>4.418304472123623</v>
      </c>
      <c r="AB14" s="4">
        <v>6.225291218651782</v>
      </c>
      <c r="AC14" s="4">
        <v>5.94322962929878</v>
      </c>
      <c r="AD14" s="4">
        <v>5.153330408930424</v>
      </c>
      <c r="AE14" s="4">
        <v>5.2382741726592235</v>
      </c>
      <c r="AF14" s="4">
        <v>4.494874561354838</v>
      </c>
      <c r="AG14" s="4">
        <v>4.355984193238587</v>
      </c>
      <c r="AH14" s="5">
        <f t="shared" si="0"/>
        <v>5.624224383413646</v>
      </c>
      <c r="AI14" s="5">
        <f t="shared" si="1"/>
        <v>1.2670212813292656</v>
      </c>
      <c r="AM14" s="4">
        <v>5.331674167953432</v>
      </c>
      <c r="AO14" s="5">
        <f t="shared" si="2"/>
        <v>5.331674167953432</v>
      </c>
      <c r="AP14" s="5"/>
      <c r="AV14" s="5"/>
      <c r="AW14" s="5"/>
    </row>
    <row r="15" spans="1:49" s="4" customFormat="1" ht="12.75">
      <c r="A15" s="4" t="s">
        <v>6</v>
      </c>
      <c r="B15" s="10"/>
      <c r="C15" s="10"/>
      <c r="D15" s="10"/>
      <c r="E15" s="10"/>
      <c r="F15" s="4">
        <v>10.155670943905132</v>
      </c>
      <c r="G15" s="4">
        <v>8.976272558013235</v>
      </c>
      <c r="H15" s="4">
        <v>8.958530937885392</v>
      </c>
      <c r="I15" s="4">
        <v>8.774942110239653</v>
      </c>
      <c r="J15" s="4">
        <v>11.384056415431608</v>
      </c>
      <c r="K15" s="4">
        <v>14.284971720962815</v>
      </c>
      <c r="L15" s="4">
        <v>7.486847067738948</v>
      </c>
      <c r="M15" s="4">
        <v>11.947679722208033</v>
      </c>
      <c r="N15" s="4">
        <v>11.889486174575442</v>
      </c>
      <c r="O15" s="4">
        <v>11.573741129278325</v>
      </c>
      <c r="P15" s="4">
        <v>9.016295975604823</v>
      </c>
      <c r="Q15" s="4">
        <v>12.972269356576156</v>
      </c>
      <c r="R15" s="4">
        <v>12.946713257003836</v>
      </c>
      <c r="S15" s="4">
        <v>9.748032742224888</v>
      </c>
      <c r="T15" s="4">
        <v>9.438410064507305</v>
      </c>
      <c r="U15" s="4">
        <v>11.448509004813495</v>
      </c>
      <c r="V15" s="4">
        <v>11.391346928604504</v>
      </c>
      <c r="W15" s="4">
        <v>11.922208856025645</v>
      </c>
      <c r="X15" s="4">
        <v>10.67395352391448</v>
      </c>
      <c r="Y15" s="4">
        <v>11.615217025428624</v>
      </c>
      <c r="Z15" s="4">
        <v>10.200125738266209</v>
      </c>
      <c r="AA15" s="4">
        <v>9.679956507035655</v>
      </c>
      <c r="AB15" s="4">
        <v>11.112332554496618</v>
      </c>
      <c r="AC15" s="4">
        <v>10.43269981700908</v>
      </c>
      <c r="AD15" s="4">
        <v>10.174696806405294</v>
      </c>
      <c r="AE15" s="4">
        <v>10.18680554997724</v>
      </c>
      <c r="AF15" s="4">
        <v>9.768743685911003</v>
      </c>
      <c r="AG15" s="4">
        <v>8.594894724813209</v>
      </c>
      <c r="AH15" s="5">
        <f t="shared" si="0"/>
        <v>10.598407532102021</v>
      </c>
      <c r="AI15" s="5">
        <f t="shared" si="1"/>
        <v>1.532127856910095</v>
      </c>
      <c r="AM15" s="4">
        <v>9.556747648550939</v>
      </c>
      <c r="AO15" s="5">
        <f t="shared" si="2"/>
        <v>9.556747648550939</v>
      </c>
      <c r="AP15" s="5"/>
      <c r="AV15" s="5"/>
      <c r="AW15" s="5"/>
    </row>
    <row r="16" spans="1:49" s="4" customFormat="1" ht="12.75">
      <c r="A16" s="4" t="s">
        <v>7</v>
      </c>
      <c r="B16" s="10"/>
      <c r="C16" s="10"/>
      <c r="D16" s="10"/>
      <c r="E16" s="10"/>
      <c r="F16" s="4">
        <v>3.57695313242618</v>
      </c>
      <c r="G16" s="4">
        <v>2.6047634487290576</v>
      </c>
      <c r="H16" s="4">
        <v>2.5236249667740376</v>
      </c>
      <c r="I16" s="4">
        <v>2.942046488089715</v>
      </c>
      <c r="J16" s="4">
        <v>1.9900850203866933</v>
      </c>
      <c r="K16" s="4">
        <v>1.5273586350735147</v>
      </c>
      <c r="L16" s="4">
        <v>3.040285763919802</v>
      </c>
      <c r="M16" s="4">
        <v>2.136977220727146</v>
      </c>
      <c r="N16" s="4">
        <v>2.1507058141630866</v>
      </c>
      <c r="O16" s="4">
        <v>2.326288825169625</v>
      </c>
      <c r="P16" s="4">
        <v>3.1537327446918866</v>
      </c>
      <c r="Q16" s="4">
        <v>1.61416192544283</v>
      </c>
      <c r="R16" s="4">
        <v>1.6228188140317008</v>
      </c>
      <c r="S16" s="4">
        <v>2.2715826564985173</v>
      </c>
      <c r="T16" s="4">
        <v>2.256778725298406</v>
      </c>
      <c r="U16" s="4">
        <v>2.218197918300411</v>
      </c>
      <c r="V16" s="4">
        <v>2.3449531118456757</v>
      </c>
      <c r="W16" s="4">
        <v>2.564554383496498</v>
      </c>
      <c r="X16" s="4">
        <v>3.007704224918813</v>
      </c>
      <c r="Y16" s="4">
        <v>2.4875840606615753</v>
      </c>
      <c r="Z16" s="4">
        <v>3.5450484388006016</v>
      </c>
      <c r="AA16" s="4">
        <v>3.52155466331915</v>
      </c>
      <c r="AB16" s="4">
        <v>3.071804146073121</v>
      </c>
      <c r="AC16" s="4">
        <v>3.128429557078712</v>
      </c>
      <c r="AD16" s="4">
        <v>3.704406541420298</v>
      </c>
      <c r="AE16" s="4">
        <v>3.720835854966604</v>
      </c>
      <c r="AF16" s="4">
        <v>3.7849491798631947</v>
      </c>
      <c r="AG16" s="4">
        <v>2.870821318161891</v>
      </c>
      <c r="AH16" s="5">
        <f t="shared" si="0"/>
        <v>2.703893127868884</v>
      </c>
      <c r="AI16" s="5">
        <f t="shared" si="1"/>
        <v>0.6675070389747387</v>
      </c>
      <c r="AM16" s="4">
        <v>2.6841254492235684</v>
      </c>
      <c r="AO16" s="5">
        <f t="shared" si="2"/>
        <v>2.6841254492235684</v>
      </c>
      <c r="AP16" s="5"/>
      <c r="AV16" s="5"/>
      <c r="AW16" s="5"/>
    </row>
    <row r="17" spans="1:49" s="4" customFormat="1" ht="12.75">
      <c r="A17" s="4" t="s">
        <v>8</v>
      </c>
      <c r="B17" s="10"/>
      <c r="C17" s="10"/>
      <c r="D17" s="10"/>
      <c r="E17" s="10"/>
      <c r="F17" s="4">
        <v>0.4464350563923487</v>
      </c>
      <c r="G17" s="4">
        <v>0.6315830442848358</v>
      </c>
      <c r="H17" s="4">
        <v>0.7445695769063059</v>
      </c>
      <c r="I17" s="4">
        <v>0.2895819510354521</v>
      </c>
      <c r="J17" s="4">
        <v>0.3483167417584681</v>
      </c>
      <c r="K17" s="4">
        <v>0.2065107848007422</v>
      </c>
      <c r="L17" s="4">
        <v>0.9367345283614658</v>
      </c>
      <c r="M17" s="4">
        <v>0.34094758026120997</v>
      </c>
      <c r="N17" s="4">
        <v>0.33656151333448103</v>
      </c>
      <c r="O17" s="4">
        <v>0.39015427615542275</v>
      </c>
      <c r="P17" s="4">
        <v>0.4876327525276952</v>
      </c>
      <c r="Q17" s="4">
        <v>0.2573224164817056</v>
      </c>
      <c r="R17" s="4">
        <v>0.24685055967072508</v>
      </c>
      <c r="S17" s="4">
        <v>0.4489416391121606</v>
      </c>
      <c r="T17" s="4">
        <v>0.5166846422965845</v>
      </c>
      <c r="U17" s="4">
        <v>0.361448545772333</v>
      </c>
      <c r="V17" s="4">
        <v>0.4103135693166666</v>
      </c>
      <c r="W17" s="4">
        <v>0.30397856203526197</v>
      </c>
      <c r="X17" s="4">
        <v>0.5868726987651686</v>
      </c>
      <c r="Y17" s="4">
        <v>0.3673248005334677</v>
      </c>
      <c r="Z17" s="4">
        <v>0.2923904622588797</v>
      </c>
      <c r="AA17" s="4">
        <v>0.5730763526365338</v>
      </c>
      <c r="AB17" s="4">
        <v>0.3373719443041502</v>
      </c>
      <c r="AC17" s="4">
        <v>0.4437544348108742</v>
      </c>
      <c r="AD17" s="4">
        <v>0.49189664583964704</v>
      </c>
      <c r="AE17" s="4">
        <v>0.3778613338956364</v>
      </c>
      <c r="AF17" s="4">
        <v>0.34074258005486846</v>
      </c>
      <c r="AG17" s="4">
        <v>0.5343534976407902</v>
      </c>
      <c r="AH17" s="5">
        <f t="shared" si="0"/>
        <v>0.43036473183013857</v>
      </c>
      <c r="AI17" s="5">
        <f t="shared" si="1"/>
        <v>0.1597295665687542</v>
      </c>
      <c r="AM17" s="4">
        <v>0.39775522741886776</v>
      </c>
      <c r="AO17" s="5">
        <f t="shared" si="2"/>
        <v>0.39775522741886776</v>
      </c>
      <c r="AP17" s="5"/>
      <c r="AV17" s="5"/>
      <c r="AW17" s="5"/>
    </row>
    <row r="18" spans="1:49" s="4" customFormat="1" ht="12.75">
      <c r="A18" s="4" t="s">
        <v>9</v>
      </c>
      <c r="B18" s="10"/>
      <c r="C18" s="10"/>
      <c r="D18" s="10"/>
      <c r="E18" s="10"/>
      <c r="F18" s="4">
        <v>0.12604037718491168</v>
      </c>
      <c r="G18" s="4">
        <v>0.08387180174858927</v>
      </c>
      <c r="H18" s="4">
        <v>0.08380932425395889</v>
      </c>
      <c r="I18" s="4">
        <v>0.08987618925415199</v>
      </c>
      <c r="J18" s="4">
        <v>0.044200835439339725</v>
      </c>
      <c r="K18" s="4">
        <v>0.034889368924253567</v>
      </c>
      <c r="L18" s="4">
        <v>0.1212477828457035</v>
      </c>
      <c r="M18" s="4">
        <v>0.06341642746068592</v>
      </c>
      <c r="N18" s="4">
        <v>0.05505611810827522</v>
      </c>
      <c r="O18" s="4">
        <v>0.07085716805162721</v>
      </c>
      <c r="P18" s="4">
        <v>0.1369952778452807</v>
      </c>
      <c r="Q18" s="4">
        <v>0.024533373300944072</v>
      </c>
      <c r="R18" s="4">
        <v>0.03014871256956301</v>
      </c>
      <c r="S18" s="4">
        <v>0.07014077592185605</v>
      </c>
      <c r="T18" s="4">
        <v>0.07106492831675176</v>
      </c>
      <c r="U18" s="4">
        <v>0.04215827581029185</v>
      </c>
      <c r="V18" s="4">
        <v>0.04170210787689804</v>
      </c>
      <c r="W18" s="4">
        <v>0.059761857969057586</v>
      </c>
      <c r="X18" s="4">
        <v>0.085993912011229</v>
      </c>
      <c r="Y18" s="4">
        <v>0.049310313965894956</v>
      </c>
      <c r="Z18" s="4">
        <v>0.13722259286752778</v>
      </c>
      <c r="AA18" s="4">
        <v>0.11251669133649256</v>
      </c>
      <c r="AB18" s="4">
        <v>0.09225954809226455</v>
      </c>
      <c r="AC18" s="4">
        <v>0.12445696693716723</v>
      </c>
      <c r="AD18" s="4">
        <v>0.12152687213734716</v>
      </c>
      <c r="AE18" s="4">
        <v>0.12829216192691129</v>
      </c>
      <c r="AF18" s="4">
        <v>0.1377519026070716</v>
      </c>
      <c r="AG18" s="4">
        <v>0.10670658265314972</v>
      </c>
      <c r="AH18" s="5">
        <f t="shared" si="0"/>
        <v>0.08377886597918556</v>
      </c>
      <c r="AI18" s="5">
        <f t="shared" si="1"/>
        <v>0.03635349126905589</v>
      </c>
      <c r="AM18" s="4">
        <v>0.12631343559027403</v>
      </c>
      <c r="AO18" s="5">
        <f t="shared" si="2"/>
        <v>0.12631343559027403</v>
      </c>
      <c r="AP18" s="5"/>
      <c r="AV18" s="5"/>
      <c r="AW18" s="5"/>
    </row>
    <row r="19" spans="1:49" s="4" customFormat="1" ht="12.75">
      <c r="A19" s="4" t="s">
        <v>10</v>
      </c>
      <c r="B19" s="10"/>
      <c r="C19" s="10"/>
      <c r="D19" s="10"/>
      <c r="E19" s="10"/>
      <c r="F19" s="4">
        <v>99.19265552579488</v>
      </c>
      <c r="G19" s="4">
        <v>98.34171239666215</v>
      </c>
      <c r="H19" s="4">
        <v>99.39267394945018</v>
      </c>
      <c r="I19" s="4">
        <v>99.10293557045256</v>
      </c>
      <c r="J19" s="4">
        <v>99.07150106226153</v>
      </c>
      <c r="K19" s="4">
        <v>99.58111454085136</v>
      </c>
      <c r="L19" s="4">
        <v>98.65613298985517</v>
      </c>
      <c r="M19" s="4">
        <v>99.87714068786238</v>
      </c>
      <c r="N19" s="4">
        <v>99.30811352061127</v>
      </c>
      <c r="O19" s="4">
        <v>99.60548762799013</v>
      </c>
      <c r="P19" s="4">
        <v>98.58274862739599</v>
      </c>
      <c r="Q19" s="4">
        <v>100.19413578515315</v>
      </c>
      <c r="R19" s="4">
        <v>99.07353515932452</v>
      </c>
      <c r="S19" s="4">
        <v>99.30217476431571</v>
      </c>
      <c r="T19" s="4">
        <v>99.21502803650083</v>
      </c>
      <c r="U19" s="4">
        <v>98.99120743169672</v>
      </c>
      <c r="V19" s="4">
        <v>99.92290567569013</v>
      </c>
      <c r="W19" s="4">
        <v>99.79250751950231</v>
      </c>
      <c r="X19" s="4">
        <v>99.23271528723592</v>
      </c>
      <c r="Y19" s="4">
        <v>98.81058784096366</v>
      </c>
      <c r="Z19" s="4">
        <v>99.19031131791849</v>
      </c>
      <c r="AA19" s="4">
        <v>98.10851678134591</v>
      </c>
      <c r="AB19" s="4">
        <v>99.40964245463707</v>
      </c>
      <c r="AC19" s="4">
        <v>99.5844025518154</v>
      </c>
      <c r="AD19" s="4">
        <v>98.13543075563467</v>
      </c>
      <c r="AE19" s="4">
        <v>99.08293879643493</v>
      </c>
      <c r="AF19" s="4">
        <v>99.33011968368466</v>
      </c>
      <c r="AG19" s="4">
        <v>98.29673711480096</v>
      </c>
      <c r="AH19" s="5">
        <f t="shared" si="0"/>
        <v>99.15661119485152</v>
      </c>
      <c r="AI19" s="5">
        <f t="shared" si="1"/>
        <v>0.5323471005102228</v>
      </c>
      <c r="AM19" s="4">
        <v>98.06136300969564</v>
      </c>
      <c r="AO19" s="5">
        <f t="shared" si="2"/>
        <v>98.06136300969564</v>
      </c>
      <c r="AP19" s="5"/>
      <c r="AV19" s="5"/>
      <c r="AW19" s="5"/>
    </row>
    <row r="20" spans="1:49" s="4" customFormat="1" ht="12.75">
      <c r="A20" s="4" t="s">
        <v>11</v>
      </c>
      <c r="B20" s="10"/>
      <c r="C20" s="10"/>
      <c r="D20" s="10"/>
      <c r="E20" s="10"/>
      <c r="F20" s="4">
        <v>54.216906326787644</v>
      </c>
      <c r="G20" s="4">
        <v>43.905905550857725</v>
      </c>
      <c r="H20" s="4">
        <v>43.399807915490314</v>
      </c>
      <c r="I20" s="4">
        <v>42.22530363011074</v>
      </c>
      <c r="J20" s="4">
        <v>53.916060157928364</v>
      </c>
      <c r="K20" s="4">
        <v>65.85941057862834</v>
      </c>
      <c r="L20" s="4">
        <v>36.528409428349526</v>
      </c>
      <c r="M20" s="4">
        <v>58.73608564664866</v>
      </c>
      <c r="N20" s="4">
        <v>58.78339620045014</v>
      </c>
      <c r="O20" s="4">
        <v>58.484921347001226</v>
      </c>
      <c r="P20" s="4">
        <v>43.690916164164896</v>
      </c>
      <c r="Q20" s="4">
        <v>64.08594216913323</v>
      </c>
      <c r="R20" s="4">
        <v>63.309924793589204</v>
      </c>
      <c r="S20" s="4">
        <v>50.20386564242667</v>
      </c>
      <c r="T20" s="4">
        <v>48.47749226952532</v>
      </c>
      <c r="U20" s="4">
        <v>49.66688853921791</v>
      </c>
      <c r="V20" s="4">
        <v>50.5009853123325</v>
      </c>
      <c r="W20" s="4">
        <v>61.63711894026146</v>
      </c>
      <c r="X20" s="4">
        <v>55.69723724855342</v>
      </c>
      <c r="Y20" s="4">
        <v>62.42866436497383</v>
      </c>
      <c r="Z20" s="4">
        <v>57.927116319229626</v>
      </c>
      <c r="AA20" s="4">
        <v>46.256925404810936</v>
      </c>
      <c r="AB20" s="4">
        <v>57.16071595946131</v>
      </c>
      <c r="AC20" s="4">
        <v>56.130640543151756</v>
      </c>
      <c r="AD20" s="4">
        <v>51.88055143566105</v>
      </c>
      <c r="AE20" s="4">
        <v>51.95918952694484</v>
      </c>
      <c r="AF20" s="4">
        <v>47.46363889995244</v>
      </c>
      <c r="AG20" s="4">
        <v>42.04498035175641</v>
      </c>
      <c r="AH20" s="5">
        <f t="shared" si="0"/>
        <v>52.73496430954999</v>
      </c>
      <c r="AI20" s="5">
        <f t="shared" si="1"/>
        <v>7.713712292420138</v>
      </c>
      <c r="AM20" s="4">
        <v>52.072627953398616</v>
      </c>
      <c r="AO20" s="5">
        <f t="shared" si="2"/>
        <v>52.072627953398616</v>
      </c>
      <c r="AP20" s="5"/>
      <c r="AV20" s="5"/>
      <c r="AW20" s="5"/>
    </row>
    <row r="21" spans="1:49" s="4" customFormat="1" ht="12.75">
      <c r="A21" s="4" t="s">
        <v>12</v>
      </c>
      <c r="B21" s="10"/>
      <c r="C21" s="10"/>
      <c r="D21" s="10"/>
      <c r="E21" s="10"/>
      <c r="F21" s="4">
        <v>0.0008319467554057114</v>
      </c>
      <c r="G21" s="4">
        <v>0.007160909856780051</v>
      </c>
      <c r="H21" s="4">
        <v>0.008181818181831321</v>
      </c>
      <c r="I21" s="4">
        <v>-0.001532567049804841</v>
      </c>
      <c r="J21" s="4">
        <v>-0.019078641228483486</v>
      </c>
      <c r="K21" s="4">
        <v>-0.0008492569002178777</v>
      </c>
      <c r="L21" s="4">
        <v>0.01566364385819562</v>
      </c>
      <c r="M21" s="4">
        <v>0.007169970476590433</v>
      </c>
      <c r="N21" s="4">
        <v>0.008845437616383248</v>
      </c>
      <c r="O21" s="4">
        <v>0.005338078291818307</v>
      </c>
      <c r="P21" s="4">
        <v>0.002637362637372117</v>
      </c>
      <c r="Q21" s="4">
        <v>0.0025575447570348555</v>
      </c>
      <c r="R21" s="4">
        <v>0.002096436058695317</v>
      </c>
      <c r="S21" s="4">
        <v>0.0021645021644971212</v>
      </c>
      <c r="T21" s="4">
        <v>0.01563820794590867</v>
      </c>
      <c r="U21" s="4">
        <v>0.010826416456153393</v>
      </c>
      <c r="V21" s="4">
        <v>0.010288065843626574</v>
      </c>
      <c r="W21" s="4">
        <v>0.05369415807560572</v>
      </c>
      <c r="X21" s="4">
        <v>0.008493518104600433</v>
      </c>
      <c r="Y21" s="4">
        <v>0.006086956521740474</v>
      </c>
      <c r="Z21" s="4">
        <v>0.004349545274816084</v>
      </c>
      <c r="AA21" s="4">
        <v>0.007289879931387608</v>
      </c>
      <c r="AB21" s="4">
        <v>0.009373828271470857</v>
      </c>
      <c r="AC21" s="4">
        <v>0.01066098081023997</v>
      </c>
      <c r="AD21" s="4">
        <v>0.011173184357546335</v>
      </c>
      <c r="AE21" s="4">
        <v>0.005820298290286724</v>
      </c>
      <c r="AF21" s="4">
        <v>0.005112910098000662</v>
      </c>
      <c r="AG21" s="4">
        <v>0.008928571428577094</v>
      </c>
      <c r="AH21" s="5">
        <f t="shared" si="0"/>
        <v>0.007461560960216373</v>
      </c>
      <c r="AI21" s="5">
        <f t="shared" si="1"/>
        <v>0.011140812928151595</v>
      </c>
      <c r="AM21" s="4">
        <v>0.06753246753246415</v>
      </c>
      <c r="AO21" s="5">
        <f t="shared" si="2"/>
        <v>0.06753246753246415</v>
      </c>
      <c r="AP21" s="5"/>
      <c r="AV21" s="5"/>
      <c r="AW21" s="5"/>
    </row>
    <row r="22" spans="1:49" s="4" customFormat="1" ht="12.75">
      <c r="A22" s="4" t="s">
        <v>83</v>
      </c>
      <c r="AH22" s="5"/>
      <c r="AI22" s="5"/>
      <c r="AO22" s="5"/>
      <c r="AP22" s="5"/>
      <c r="AV22" s="5"/>
      <c r="AW22" s="5"/>
    </row>
    <row r="23" spans="1:49" s="4" customFormat="1" ht="12.75">
      <c r="A23" s="4" t="s">
        <v>13</v>
      </c>
      <c r="B23" s="4">
        <v>223.19345637866502</v>
      </c>
      <c r="C23" s="4">
        <v>254.1611913758275</v>
      </c>
      <c r="D23" s="4">
        <v>197.27978984150377</v>
      </c>
      <c r="E23" s="4">
        <v>197.67213887754878</v>
      </c>
      <c r="F23" s="4">
        <v>225.44168744491745</v>
      </c>
      <c r="G23" s="4">
        <v>300.6981900381967</v>
      </c>
      <c r="I23" s="4">
        <v>334.4616170117102</v>
      </c>
      <c r="J23" s="4">
        <v>266.06452745011194</v>
      </c>
      <c r="K23" s="4">
        <v>213.37340010682726</v>
      </c>
      <c r="L23" s="4">
        <v>285.41394629065996</v>
      </c>
      <c r="M23" s="4">
        <v>234.77448418409716</v>
      </c>
      <c r="O23" s="4">
        <v>239.46391777447008</v>
      </c>
      <c r="P23" s="4">
        <v>329.5762935643206</v>
      </c>
      <c r="Q23" s="4">
        <v>226.09879410869985</v>
      </c>
      <c r="S23" s="4">
        <v>326.65671173106136</v>
      </c>
      <c r="U23" s="4">
        <v>223.2249714683869</v>
      </c>
      <c r="X23" s="4">
        <v>219.46798483484827</v>
      </c>
      <c r="Y23" s="4">
        <v>222.31934791697182</v>
      </c>
      <c r="Z23" s="4">
        <v>225.96579828510048</v>
      </c>
      <c r="AA23" s="4">
        <v>297.86658346128854</v>
      </c>
      <c r="AB23" s="4">
        <v>239.09888667484552</v>
      </c>
      <c r="AD23" s="4">
        <v>240.6157104617884</v>
      </c>
      <c r="AF23" s="4">
        <v>293.7597288991162</v>
      </c>
      <c r="AG23" s="4">
        <v>331.40071749342263</v>
      </c>
      <c r="AH23" s="5">
        <f aca="true" t="shared" si="3" ref="AH23:AH47">AVERAGE(B23:AG23)</f>
        <v>256.1687448197661</v>
      </c>
      <c r="AI23" s="5">
        <f aca="true" t="shared" si="4" ref="AI23:AI47">STDEV(B23:AG23)</f>
        <v>44.55380452966624</v>
      </c>
      <c r="AK23" s="4">
        <v>312.1591038540427</v>
      </c>
      <c r="AL23" s="4">
        <v>299.82625681006135</v>
      </c>
      <c r="AM23" s="4">
        <v>304.0327401102624</v>
      </c>
      <c r="AN23" s="4">
        <v>293.821110594291</v>
      </c>
      <c r="AO23" s="5">
        <f>AVERAGE(AK23:AN23)</f>
        <v>302.4598028421644</v>
      </c>
      <c r="AP23" s="5">
        <f>STDEV(AK23:AN23)</f>
        <v>7.705260978168558</v>
      </c>
      <c r="AT23" s="4">
        <v>174.0474922142696</v>
      </c>
      <c r="AU23" s="4">
        <v>169.53083526286747</v>
      </c>
      <c r="AV23" s="5">
        <f aca="true" t="shared" si="5" ref="AV23:AV53">AVERAGE(AT23:AU23)</f>
        <v>171.78916373856853</v>
      </c>
      <c r="AW23" s="5">
        <f aca="true" t="shared" si="6" ref="AW23:AW53">STDEV(AT23:AU23)</f>
        <v>3.1937587586308265</v>
      </c>
    </row>
    <row r="24" spans="1:49" s="4" customFormat="1" ht="12.75">
      <c r="A24" s="4" t="s">
        <v>14</v>
      </c>
      <c r="B24" s="4">
        <v>74.5592519520583</v>
      </c>
      <c r="C24" s="4">
        <v>6.951680824662968</v>
      </c>
      <c r="D24" s="4">
        <v>326.76124213733965</v>
      </c>
      <c r="E24" s="4">
        <v>352.80070102845764</v>
      </c>
      <c r="F24" s="4">
        <v>36.19638717019316</v>
      </c>
      <c r="G24" s="4">
        <v>14.447691637610777</v>
      </c>
      <c r="I24" s="4">
        <v>2.291693434916907</v>
      </c>
      <c r="J24" s="4">
        <v>27.93630275260118</v>
      </c>
      <c r="K24" s="4">
        <v>129.76330816794376</v>
      </c>
      <c r="L24" s="4">
        <v>0.548588241903073</v>
      </c>
      <c r="M24" s="4">
        <v>40.13788495905541</v>
      </c>
      <c r="O24" s="4">
        <v>93.92256411583946</v>
      </c>
      <c r="P24" s="4">
        <v>3.959267188662493</v>
      </c>
      <c r="Q24" s="4">
        <v>135.06705946437813</v>
      </c>
      <c r="S24" s="4">
        <v>83.81868918551332</v>
      </c>
      <c r="U24" s="4">
        <v>35.74976379623182</v>
      </c>
      <c r="X24" s="4">
        <v>33.94506066241752</v>
      </c>
      <c r="Y24" s="4">
        <v>56.6762354502144</v>
      </c>
      <c r="Z24" s="4">
        <v>39.067408337597094</v>
      </c>
      <c r="AA24" s="4">
        <v>29.270294653621253</v>
      </c>
      <c r="AB24" s="4">
        <v>30.50020639079848</v>
      </c>
      <c r="AD24" s="4">
        <v>45.542662605842935</v>
      </c>
      <c r="AF24" s="4">
        <v>20.54513909438903</v>
      </c>
      <c r="AG24" s="4">
        <v>3.0406806519106864</v>
      </c>
      <c r="AH24" s="5">
        <f t="shared" si="3"/>
        <v>67.64582349600663</v>
      </c>
      <c r="AI24" s="5">
        <f t="shared" si="4"/>
        <v>91.6864260662549</v>
      </c>
      <c r="AK24" s="4">
        <v>51.022633932749535</v>
      </c>
      <c r="AL24" s="4">
        <v>49.09571136290788</v>
      </c>
      <c r="AM24" s="4">
        <v>51.8932290215898</v>
      </c>
      <c r="AN24" s="4">
        <v>49.9689893339652</v>
      </c>
      <c r="AO24" s="5">
        <f aca="true" t="shared" si="7" ref="AO24:AO65">AVERAGE(AK24:AN24)</f>
        <v>50.4951409128031</v>
      </c>
      <c r="AP24" s="5">
        <f aca="true" t="shared" si="8" ref="AP24:AP53">STDEV(AK24:AN24)</f>
        <v>1.2204012721309418</v>
      </c>
      <c r="AT24" s="4">
        <v>22.981145244157034</v>
      </c>
      <c r="AU24" s="4">
        <v>21.557953014410593</v>
      </c>
      <c r="AV24" s="5">
        <f t="shared" si="5"/>
        <v>22.269549129283813</v>
      </c>
      <c r="AW24" s="5">
        <f t="shared" si="6"/>
        <v>1.0063488765857214</v>
      </c>
    </row>
    <row r="25" spans="1:49" s="4" customFormat="1" ht="12.75">
      <c r="A25" s="4" t="s">
        <v>15</v>
      </c>
      <c r="B25" s="4">
        <v>42.04090978877656</v>
      </c>
      <c r="C25" s="4">
        <v>19.27259283045708</v>
      </c>
      <c r="D25" s="4">
        <v>77.61752543627881</v>
      </c>
      <c r="E25" s="4">
        <v>74.1722787373877</v>
      </c>
      <c r="F25" s="4">
        <v>29.346667786779683</v>
      </c>
      <c r="G25" s="4">
        <v>13.514439084107057</v>
      </c>
      <c r="I25" s="4">
        <v>22.53955583356752</v>
      </c>
      <c r="J25" s="4">
        <v>24.086463285532325</v>
      </c>
      <c r="K25" s="4">
        <v>52.33939484532121</v>
      </c>
      <c r="L25" s="4">
        <v>6.600521103804223</v>
      </c>
      <c r="M25" s="4">
        <v>31.34526363772384</v>
      </c>
      <c r="O25" s="4">
        <v>31.1531980460897</v>
      </c>
      <c r="P25" s="4">
        <v>9.604475300333103</v>
      </c>
      <c r="Q25" s="4">
        <v>60.44497656457272</v>
      </c>
      <c r="S25" s="4">
        <v>28.21142398387344</v>
      </c>
      <c r="U25" s="4">
        <v>22.656860635951283</v>
      </c>
      <c r="X25" s="4">
        <v>27.912120014376768</v>
      </c>
      <c r="Y25" s="4">
        <v>50.93449839672401</v>
      </c>
      <c r="Z25" s="4">
        <v>33.83135162260848</v>
      </c>
      <c r="AA25" s="4">
        <v>18.16828243383886</v>
      </c>
      <c r="AB25" s="4">
        <v>33.213137356835574</v>
      </c>
      <c r="AD25" s="4">
        <v>24.107428540740113</v>
      </c>
      <c r="AF25" s="4">
        <v>18.40600913251499</v>
      </c>
      <c r="AG25" s="4">
        <v>12.23048344239154</v>
      </c>
      <c r="AH25" s="5">
        <f t="shared" si="3"/>
        <v>31.822910743357777</v>
      </c>
      <c r="AI25" s="5">
        <f t="shared" si="4"/>
        <v>19.001120201777</v>
      </c>
      <c r="AK25" s="4">
        <v>26.999705375226686</v>
      </c>
      <c r="AL25" s="4">
        <v>25.71144448530135</v>
      </c>
      <c r="AM25" s="4">
        <v>24.38122996391651</v>
      </c>
      <c r="AN25" s="4">
        <v>24.821366582902037</v>
      </c>
      <c r="AO25" s="5">
        <f t="shared" si="7"/>
        <v>25.47843660183665</v>
      </c>
      <c r="AP25" s="5">
        <f t="shared" si="8"/>
        <v>1.1553000722361373</v>
      </c>
      <c r="AT25" s="4">
        <v>13.13291186495648</v>
      </c>
      <c r="AU25" s="4">
        <v>12.502995610755498</v>
      </c>
      <c r="AV25" s="5">
        <f t="shared" si="5"/>
        <v>12.817953737855989</v>
      </c>
      <c r="AW25" s="5">
        <f t="shared" si="6"/>
        <v>0.4454180549251976</v>
      </c>
    </row>
    <row r="26" spans="1:49" s="4" customFormat="1" ht="12.75">
      <c r="A26" s="4" t="s">
        <v>16</v>
      </c>
      <c r="B26" s="4">
        <v>7.456852279019594</v>
      </c>
      <c r="C26" s="4">
        <v>8.171798667390314</v>
      </c>
      <c r="D26" s="4">
        <v>1.8728378008832454</v>
      </c>
      <c r="E26" s="4">
        <v>2.0190139655648593</v>
      </c>
      <c r="F26" s="4">
        <v>25.59396053441561</v>
      </c>
      <c r="G26" s="4">
        <v>9.481706697790301</v>
      </c>
      <c r="I26" s="4">
        <v>4.537747450262148</v>
      </c>
      <c r="J26" s="4">
        <v>4.92305688459021</v>
      </c>
      <c r="K26" s="4">
        <v>3.2733924179025093</v>
      </c>
      <c r="L26" s="4">
        <v>11.607321256733947</v>
      </c>
      <c r="M26" s="4">
        <v>4.847985036729256</v>
      </c>
      <c r="O26" s="4">
        <v>5.161179512420585</v>
      </c>
      <c r="P26" s="4">
        <v>6.57399600798961</v>
      </c>
      <c r="Q26" s="4">
        <v>4.486529044612502</v>
      </c>
      <c r="S26" s="4">
        <v>7.184799184455314</v>
      </c>
      <c r="U26" s="4">
        <v>6.500001408031254</v>
      </c>
      <c r="X26" s="4">
        <v>9.599246547128818</v>
      </c>
      <c r="Y26" s="4">
        <v>7.285908308980589</v>
      </c>
      <c r="Z26" s="4">
        <v>2.818647687690305</v>
      </c>
      <c r="AA26" s="4">
        <v>10.15261969896384</v>
      </c>
      <c r="AB26" s="4">
        <v>4.850887801542513</v>
      </c>
      <c r="AD26" s="4">
        <v>7.476423217866319</v>
      </c>
      <c r="AF26" s="4">
        <v>18.913177178918133</v>
      </c>
      <c r="AG26" s="4">
        <v>7.404177207881885</v>
      </c>
      <c r="AH26" s="5">
        <f t="shared" si="3"/>
        <v>7.5913860749068185</v>
      </c>
      <c r="AI26" s="5">
        <f t="shared" si="4"/>
        <v>5.26539449369637</v>
      </c>
      <c r="AK26" s="4">
        <v>3.204527762152718</v>
      </c>
      <c r="AL26" s="4">
        <v>2.4885290963539015</v>
      </c>
      <c r="AM26" s="4">
        <v>6.460568091877743</v>
      </c>
      <c r="AN26" s="4">
        <v>6.220019540278018</v>
      </c>
      <c r="AO26" s="5">
        <f t="shared" si="7"/>
        <v>4.593411122665595</v>
      </c>
      <c r="AP26" s="5">
        <f t="shared" si="8"/>
        <v>2.040560006936385</v>
      </c>
      <c r="AT26" s="4">
        <v>3.9373449167475334</v>
      </c>
      <c r="AU26" s="4">
        <v>3.8609990044581757</v>
      </c>
      <c r="AV26" s="5">
        <f t="shared" si="5"/>
        <v>3.8991719606028545</v>
      </c>
      <c r="AW26" s="5">
        <f t="shared" si="6"/>
        <v>0.05398471229567822</v>
      </c>
    </row>
    <row r="27" spans="1:49" s="4" customFormat="1" ht="12.75">
      <c r="A27" s="4" t="s">
        <v>17</v>
      </c>
      <c r="B27" s="4">
        <v>224.7437565541661</v>
      </c>
      <c r="C27" s="4">
        <v>257.805697758577</v>
      </c>
      <c r="D27" s="4">
        <v>92.40922065477628</v>
      </c>
      <c r="E27" s="4">
        <v>91.32804896656233</v>
      </c>
      <c r="F27" s="4">
        <v>297.2785972978562</v>
      </c>
      <c r="G27" s="4">
        <v>149.89693931041245</v>
      </c>
      <c r="I27" s="4">
        <v>155.22916310291126</v>
      </c>
      <c r="J27" s="4">
        <v>136.7437323183355</v>
      </c>
      <c r="K27" s="4">
        <v>152.10402149782664</v>
      </c>
      <c r="L27" s="4">
        <v>158.8329467481115</v>
      </c>
      <c r="M27" s="4">
        <v>148.74831467705292</v>
      </c>
      <c r="O27" s="4">
        <v>128.7495361502382</v>
      </c>
      <c r="P27" s="4">
        <v>183.21795892689664</v>
      </c>
      <c r="Q27" s="4">
        <v>114.9998783169456</v>
      </c>
      <c r="S27" s="4">
        <v>130.8350459561065</v>
      </c>
      <c r="U27" s="4">
        <v>175.09283285900145</v>
      </c>
      <c r="X27" s="4">
        <v>294.3012365193832</v>
      </c>
      <c r="Y27" s="4">
        <v>160.33344339449292</v>
      </c>
      <c r="Z27" s="4">
        <v>214.55559984577036</v>
      </c>
      <c r="AA27" s="4">
        <v>206.25537326048527</v>
      </c>
      <c r="AB27" s="4">
        <v>187.83873225121806</v>
      </c>
      <c r="AD27" s="4">
        <v>233.36092585649112</v>
      </c>
      <c r="AF27" s="4">
        <v>234.43819514652137</v>
      </c>
      <c r="AG27" s="4">
        <v>142.7228338824048</v>
      </c>
      <c r="AH27" s="5">
        <f t="shared" si="3"/>
        <v>177.9925846355227</v>
      </c>
      <c r="AI27" s="5">
        <f t="shared" si="4"/>
        <v>57.005762356346146</v>
      </c>
      <c r="AK27" s="4">
        <v>168.3455658243849</v>
      </c>
      <c r="AL27" s="4">
        <v>166.52314933065352</v>
      </c>
      <c r="AM27" s="4">
        <v>166.16049700290972</v>
      </c>
      <c r="AN27" s="4">
        <v>163.304162249878</v>
      </c>
      <c r="AO27" s="5">
        <f t="shared" si="7"/>
        <v>166.08334360195653</v>
      </c>
      <c r="AP27" s="5">
        <f t="shared" si="8"/>
        <v>2.0849364576786606</v>
      </c>
      <c r="AT27" s="4">
        <v>133.52453614735936</v>
      </c>
      <c r="AU27" s="4">
        <v>130.64130058407898</v>
      </c>
      <c r="AV27" s="5">
        <f t="shared" si="5"/>
        <v>132.08291836571917</v>
      </c>
      <c r="AW27" s="5">
        <f t="shared" si="6"/>
        <v>2.038755418555494</v>
      </c>
    </row>
    <row r="28" spans="1:49" s="4" customFormat="1" ht="12.75">
      <c r="A28" s="4" t="s">
        <v>18</v>
      </c>
      <c r="B28" s="4">
        <v>21.182002367034173</v>
      </c>
      <c r="C28" s="4">
        <v>25.347148207881624</v>
      </c>
      <c r="D28" s="4">
        <v>8.73009532164101</v>
      </c>
      <c r="E28" s="4">
        <v>9.417938884700384</v>
      </c>
      <c r="F28" s="4">
        <v>21.955127886876348</v>
      </c>
      <c r="G28" s="4">
        <v>23.907627796632056</v>
      </c>
      <c r="I28" s="4">
        <v>26.065462680141735</v>
      </c>
      <c r="J28" s="4">
        <v>15.981843470173237</v>
      </c>
      <c r="K28" s="4">
        <v>10.762741780000203</v>
      </c>
      <c r="L28" s="4">
        <v>28.92208514724698</v>
      </c>
      <c r="M28" s="4">
        <v>17.04056107135696</v>
      </c>
      <c r="O28" s="4">
        <v>17.988258521191813</v>
      </c>
      <c r="P28" s="4">
        <v>29.439705301106308</v>
      </c>
      <c r="Q28" s="4">
        <v>13.034783291767496</v>
      </c>
      <c r="S28" s="4">
        <v>20.421419665873785</v>
      </c>
      <c r="U28" s="4">
        <v>16.02532975645855</v>
      </c>
      <c r="X28" s="4">
        <v>19.277365751600463</v>
      </c>
      <c r="Y28" s="4">
        <v>18.348630735635023</v>
      </c>
      <c r="Z28" s="4">
        <v>27.117238447287463</v>
      </c>
      <c r="AA28" s="4">
        <v>27.68066130178169</v>
      </c>
      <c r="AB28" s="4">
        <v>22.327375843698018</v>
      </c>
      <c r="AD28" s="4">
        <v>25.913613817571168</v>
      </c>
      <c r="AF28" s="4">
        <v>27.966928584771367</v>
      </c>
      <c r="AG28" s="4">
        <v>28.983865002826512</v>
      </c>
      <c r="AH28" s="5">
        <f t="shared" si="3"/>
        <v>20.993242109802267</v>
      </c>
      <c r="AI28" s="5">
        <f t="shared" si="4"/>
        <v>6.413744168696273</v>
      </c>
      <c r="AK28" s="4">
        <v>23.5745535407077</v>
      </c>
      <c r="AL28" s="4">
        <v>25.529827551064024</v>
      </c>
      <c r="AM28" s="4">
        <v>25.3146409192562</v>
      </c>
      <c r="AN28" s="4">
        <v>25.37078665743409</v>
      </c>
      <c r="AO28" s="5">
        <f t="shared" si="7"/>
        <v>24.9474521671155</v>
      </c>
      <c r="AP28" s="5">
        <f t="shared" si="8"/>
        <v>0.9197918961399665</v>
      </c>
      <c r="AT28" s="4">
        <v>51.3210296751753</v>
      </c>
      <c r="AU28" s="4">
        <v>50.636567053561535</v>
      </c>
      <c r="AV28" s="5">
        <f t="shared" si="5"/>
        <v>50.978798364368416</v>
      </c>
      <c r="AW28" s="5">
        <f t="shared" si="6"/>
        <v>0.4839881612132627</v>
      </c>
    </row>
    <row r="29" spans="1:49" s="4" customFormat="1" ht="12.75">
      <c r="A29" s="4" t="s">
        <v>19</v>
      </c>
      <c r="B29" s="4">
        <v>74.36443209439815</v>
      </c>
      <c r="C29" s="4">
        <v>98.13467625955118</v>
      </c>
      <c r="D29" s="4">
        <v>13.526389419534386</v>
      </c>
      <c r="E29" s="4">
        <v>14.559909342939388</v>
      </c>
      <c r="F29" s="4">
        <v>87.01085463241687</v>
      </c>
      <c r="G29" s="4">
        <v>57.52952708745036</v>
      </c>
      <c r="I29" s="4">
        <v>66.1938198697871</v>
      </c>
      <c r="J29" s="4">
        <v>32.05576927718873</v>
      </c>
      <c r="K29" s="4">
        <v>23.00828371198771</v>
      </c>
      <c r="L29" s="4">
        <v>77.25053616727607</v>
      </c>
      <c r="M29" s="4">
        <v>45.08655405878784</v>
      </c>
      <c r="O29" s="4">
        <v>46.97716170372877</v>
      </c>
      <c r="P29" s="4">
        <v>96.14198193060946</v>
      </c>
      <c r="Q29" s="4">
        <v>25.891686198490568</v>
      </c>
      <c r="S29" s="4">
        <v>42.182335711678405</v>
      </c>
      <c r="U29" s="4">
        <v>35.00452503594647</v>
      </c>
      <c r="X29" s="4">
        <v>75.57355998939647</v>
      </c>
      <c r="Y29" s="4">
        <v>50.2852523247885</v>
      </c>
      <c r="Z29" s="4">
        <v>98.95450559612067</v>
      </c>
      <c r="AA29" s="4">
        <v>81.59767106081017</v>
      </c>
      <c r="AB29" s="4">
        <v>68.7961007715995</v>
      </c>
      <c r="AD29" s="4">
        <v>94.91189334106751</v>
      </c>
      <c r="AF29" s="4">
        <v>89.57432179152218</v>
      </c>
      <c r="AG29" s="4">
        <v>73.47530611710188</v>
      </c>
      <c r="AH29" s="5">
        <f t="shared" si="3"/>
        <v>61.17029389559076</v>
      </c>
      <c r="AI29" s="5">
        <f t="shared" si="4"/>
        <v>27.623516112592434</v>
      </c>
      <c r="AK29" s="4">
        <v>62.994145814845545</v>
      </c>
      <c r="AL29" s="4">
        <v>81.82689014540931</v>
      </c>
      <c r="AM29" s="4">
        <v>82.45472101097496</v>
      </c>
      <c r="AN29" s="4">
        <v>80.74194401462711</v>
      </c>
      <c r="AO29" s="5">
        <f t="shared" si="7"/>
        <v>77.00442524646422</v>
      </c>
      <c r="AP29" s="5">
        <f t="shared" si="8"/>
        <v>9.366943078660789</v>
      </c>
      <c r="AT29" s="4">
        <v>176.91487751089116</v>
      </c>
      <c r="AU29" s="4">
        <v>175.78922884750216</v>
      </c>
      <c r="AV29" s="5">
        <f t="shared" si="5"/>
        <v>176.35205317919667</v>
      </c>
      <c r="AW29" s="5">
        <f t="shared" si="6"/>
        <v>0.7959538031104398</v>
      </c>
    </row>
    <row r="30" spans="1:49" s="4" customFormat="1" ht="12.75">
      <c r="A30" s="4" t="s">
        <v>20</v>
      </c>
      <c r="B30" s="4">
        <v>1.8074111769382406</v>
      </c>
      <c r="C30" s="4">
        <v>2.769458491691475</v>
      </c>
      <c r="D30" s="4">
        <v>0.3951597804006902</v>
      </c>
      <c r="E30" s="4">
        <v>0.37599472795509004</v>
      </c>
      <c r="F30" s="4">
        <v>2.687822301815378</v>
      </c>
      <c r="G30" s="4">
        <v>1.3522302241398583</v>
      </c>
      <c r="I30" s="4">
        <v>1.549581450569626</v>
      </c>
      <c r="J30" s="4">
        <v>0.5238042160160145</v>
      </c>
      <c r="K30" s="4">
        <v>0.6049985596330935</v>
      </c>
      <c r="L30" s="4">
        <v>1.7332689615978945</v>
      </c>
      <c r="M30" s="4">
        <v>0.943744624019762</v>
      </c>
      <c r="O30" s="4">
        <v>0.9901287009099622</v>
      </c>
      <c r="P30" s="4">
        <v>2.644084501155238</v>
      </c>
      <c r="Q30" s="4">
        <v>0.40441312546718533</v>
      </c>
      <c r="S30" s="4">
        <v>0.8293516164529884</v>
      </c>
      <c r="U30" s="4">
        <v>0.4617169467341117</v>
      </c>
      <c r="X30" s="4">
        <v>1.5027638604708367</v>
      </c>
      <c r="Y30" s="4">
        <v>0.9903432544752091</v>
      </c>
      <c r="Z30" s="4">
        <v>2.62074013427432</v>
      </c>
      <c r="AA30" s="4">
        <v>1.7481242976334959</v>
      </c>
      <c r="AB30" s="4">
        <v>1.297259327901267</v>
      </c>
      <c r="AD30" s="4">
        <v>2.2915872362203604</v>
      </c>
      <c r="AF30" s="4">
        <v>2.3081759323151205</v>
      </c>
      <c r="AG30" s="4">
        <v>2.7681245989478356</v>
      </c>
      <c r="AH30" s="5">
        <f t="shared" si="3"/>
        <v>1.483345335322294</v>
      </c>
      <c r="AI30" s="5">
        <f t="shared" si="4"/>
        <v>0.8480119804232671</v>
      </c>
      <c r="AK30" s="4">
        <v>2.700039852776875</v>
      </c>
      <c r="AL30" s="4">
        <v>2.722033857356271</v>
      </c>
      <c r="AM30" s="4">
        <v>2.7640214458505983</v>
      </c>
      <c r="AN30" s="4">
        <v>2.683382395022031</v>
      </c>
      <c r="AO30" s="5">
        <f t="shared" si="7"/>
        <v>2.717369387751444</v>
      </c>
      <c r="AP30" s="5">
        <f t="shared" si="8"/>
        <v>0.0348979476894425</v>
      </c>
      <c r="AT30" s="4">
        <v>3.526618374256242</v>
      </c>
      <c r="AU30" s="4">
        <v>3.5128224246743245</v>
      </c>
      <c r="AV30" s="5">
        <f t="shared" si="5"/>
        <v>3.5197203994652835</v>
      </c>
      <c r="AW30" s="5">
        <f t="shared" si="6"/>
        <v>0.009755209502281611</v>
      </c>
    </row>
    <row r="31" spans="1:49" s="4" customFormat="1" ht="12.75">
      <c r="A31" s="4" t="s">
        <v>21</v>
      </c>
      <c r="B31" s="4">
        <v>0.16146080312110953</v>
      </c>
      <c r="C31" s="4">
        <v>0.1342319848938518</v>
      </c>
      <c r="D31" s="4">
        <v>0.0590698483175864</v>
      </c>
      <c r="E31" s="4">
        <v>0.05645763846515892</v>
      </c>
      <c r="F31" s="4">
        <v>1.0760262027080092</v>
      </c>
      <c r="G31" s="4">
        <v>0.21999765751829548</v>
      </c>
      <c r="I31" s="4">
        <v>0.20168860288168358</v>
      </c>
      <c r="J31" s="4">
        <v>0.11371408714302791</v>
      </c>
      <c r="K31" s="4">
        <v>0.08244812593432611</v>
      </c>
      <c r="S31" s="4">
        <v>0.1725828223858277</v>
      </c>
      <c r="U31" s="4">
        <v>0.16506104764365667</v>
      </c>
      <c r="X31" s="4">
        <v>0.18293927259852838</v>
      </c>
      <c r="Y31" s="4">
        <v>0.19568702664797272</v>
      </c>
      <c r="Z31" s="4">
        <v>0.0273658975725523</v>
      </c>
      <c r="AA31" s="4">
        <v>0.2177967931136452</v>
      </c>
      <c r="AB31" s="4">
        <v>0.08947437959560438</v>
      </c>
      <c r="AD31" s="4">
        <v>0.148390683308464</v>
      </c>
      <c r="AF31" s="4">
        <v>1.3968852560331158</v>
      </c>
      <c r="AG31" s="4">
        <v>0.18307116969620624</v>
      </c>
      <c r="AH31" s="5">
        <f t="shared" si="3"/>
        <v>0.2570710157672959</v>
      </c>
      <c r="AI31" s="5">
        <f t="shared" si="4"/>
        <v>0.35383467319556594</v>
      </c>
      <c r="AK31" s="4">
        <v>0.08477309950143687</v>
      </c>
      <c r="AL31" s="4">
        <v>0.07765856757310191</v>
      </c>
      <c r="AM31" s="4">
        <v>0.1780222198969672</v>
      </c>
      <c r="AN31" s="4">
        <v>0.17338599441786778</v>
      </c>
      <c r="AO31" s="5">
        <f t="shared" si="7"/>
        <v>0.12845997034734344</v>
      </c>
      <c r="AP31" s="5">
        <f t="shared" si="8"/>
        <v>0.05466287413879782</v>
      </c>
      <c r="AT31" s="4">
        <v>0.12173237374149129</v>
      </c>
      <c r="AU31" s="4">
        <v>0.12018989697719126</v>
      </c>
      <c r="AV31" s="5">
        <f t="shared" si="5"/>
        <v>0.12096113535934128</v>
      </c>
      <c r="AW31" s="5">
        <f t="shared" si="6"/>
        <v>0.001090695779859233</v>
      </c>
    </row>
    <row r="32" spans="1:49" s="4" customFormat="1" ht="12.75">
      <c r="A32" s="4" t="s">
        <v>22</v>
      </c>
      <c r="B32" s="4">
        <v>40.171063228432885</v>
      </c>
      <c r="C32" s="4">
        <v>73.37633739689119</v>
      </c>
      <c r="D32" s="4">
        <v>12.911075084166217</v>
      </c>
      <c r="E32" s="4">
        <v>14.034998334037981</v>
      </c>
      <c r="F32" s="4">
        <v>87.60704903947793</v>
      </c>
      <c r="G32" s="4">
        <v>58.06167276864828</v>
      </c>
      <c r="I32" s="4">
        <v>56.829520211276105</v>
      </c>
      <c r="J32" s="4">
        <v>33.33022383604614</v>
      </c>
      <c r="K32" s="4">
        <v>28.890382307586034</v>
      </c>
      <c r="L32" s="4">
        <v>74.56104904017191</v>
      </c>
      <c r="M32" s="4">
        <v>39.89195923255141</v>
      </c>
      <c r="O32" s="4">
        <v>43.03015589967049</v>
      </c>
      <c r="P32" s="4">
        <v>51.15603377604816</v>
      </c>
      <c r="Q32" s="4">
        <v>26.0450925358684</v>
      </c>
      <c r="S32" s="4">
        <v>47.63896034886736</v>
      </c>
      <c r="U32" s="4">
        <v>48.7247532007428</v>
      </c>
      <c r="X32" s="4">
        <v>73.20921837000917</v>
      </c>
      <c r="Y32" s="4">
        <v>34.72947607323333</v>
      </c>
      <c r="Z32" s="4">
        <v>59.198462544344096</v>
      </c>
      <c r="AA32" s="4">
        <v>38.762520314632184</v>
      </c>
      <c r="AB32" s="4">
        <v>39.94404594190794</v>
      </c>
      <c r="AD32" s="4">
        <v>46.88635755781979</v>
      </c>
      <c r="AF32" s="4">
        <v>81.87335327721225</v>
      </c>
      <c r="AG32" s="4">
        <v>53.253073001502784</v>
      </c>
      <c r="AH32" s="5">
        <f t="shared" si="3"/>
        <v>48.5048680550477</v>
      </c>
      <c r="AI32" s="5">
        <f t="shared" si="4"/>
        <v>19.742177132583024</v>
      </c>
      <c r="AK32" s="4">
        <v>46.26696175759844</v>
      </c>
      <c r="AL32" s="4">
        <v>40.298250516244934</v>
      </c>
      <c r="AM32" s="4">
        <v>42.77976760912024</v>
      </c>
      <c r="AN32" s="4">
        <v>48.00559798005965</v>
      </c>
      <c r="AO32" s="5">
        <f t="shared" si="7"/>
        <v>44.337644465755815</v>
      </c>
      <c r="AP32" s="5">
        <f t="shared" si="8"/>
        <v>3.460242379539442</v>
      </c>
      <c r="AT32" s="4">
        <v>46.06030649128478</v>
      </c>
      <c r="AU32" s="4">
        <v>45.21827956799629</v>
      </c>
      <c r="AV32" s="5">
        <f t="shared" si="5"/>
        <v>45.639293029640534</v>
      </c>
      <c r="AW32" s="5">
        <f t="shared" si="6"/>
        <v>0.5954029473993335</v>
      </c>
    </row>
    <row r="33" spans="1:49" s="4" customFormat="1" ht="12.75">
      <c r="A33" s="4" t="s">
        <v>23</v>
      </c>
      <c r="B33" s="4">
        <v>3.12061496248705</v>
      </c>
      <c r="C33" s="4">
        <v>4.801150840653921</v>
      </c>
      <c r="D33" s="4">
        <v>0.5789988510005937</v>
      </c>
      <c r="E33" s="4">
        <v>0.6175355534746605</v>
      </c>
      <c r="F33" s="4">
        <v>4.579701041146586</v>
      </c>
      <c r="G33" s="4">
        <v>2.4206906828369923</v>
      </c>
      <c r="I33" s="4">
        <v>3.2980979119916354</v>
      </c>
      <c r="J33" s="4">
        <v>1.4370713757330333</v>
      </c>
      <c r="K33" s="4">
        <v>1.1688269228657981</v>
      </c>
      <c r="L33" s="4">
        <v>3.3166290647132044</v>
      </c>
      <c r="M33" s="4">
        <v>1.980024345594897</v>
      </c>
      <c r="O33" s="4">
        <v>1.917571004267554</v>
      </c>
      <c r="P33" s="4">
        <v>4.301872626723638</v>
      </c>
      <c r="Q33" s="4">
        <v>0.8886116835730777</v>
      </c>
      <c r="S33" s="4">
        <v>2.052807902429698</v>
      </c>
      <c r="U33" s="4">
        <v>1.4673246912787423</v>
      </c>
      <c r="X33" s="4">
        <v>4.52087041569329</v>
      </c>
      <c r="Y33" s="4">
        <v>2.07928814201131</v>
      </c>
      <c r="Z33" s="4">
        <v>4.329288868528566</v>
      </c>
      <c r="AA33" s="4">
        <v>3.0688489155907837</v>
      </c>
      <c r="AB33" s="4">
        <v>2.8214564971680716</v>
      </c>
      <c r="AD33" s="4">
        <v>3.8124108135295707</v>
      </c>
      <c r="AF33" s="4">
        <v>4.753749473627362</v>
      </c>
      <c r="AG33" s="4">
        <v>3.076540377380837</v>
      </c>
      <c r="AH33" s="5">
        <f t="shared" si="3"/>
        <v>2.767082623512536</v>
      </c>
      <c r="AI33" s="5">
        <f t="shared" si="4"/>
        <v>1.3613798723592065</v>
      </c>
      <c r="AK33" s="4">
        <v>4.00387123913116</v>
      </c>
      <c r="AL33" s="4">
        <v>3.8943743684337004</v>
      </c>
      <c r="AM33" s="4">
        <v>3.82556108315431</v>
      </c>
      <c r="AN33" s="4">
        <v>3.881989902944005</v>
      </c>
      <c r="AO33" s="5">
        <f t="shared" si="7"/>
        <v>3.901449148415794</v>
      </c>
      <c r="AP33" s="5">
        <f t="shared" si="8"/>
        <v>0.07456093226744086</v>
      </c>
      <c r="AT33" s="4">
        <v>6.080545635011406</v>
      </c>
      <c r="AU33" s="4">
        <v>5.984414274272067</v>
      </c>
      <c r="AV33" s="5">
        <f t="shared" si="5"/>
        <v>6.032479954641737</v>
      </c>
      <c r="AW33" s="5">
        <f t="shared" si="6"/>
        <v>0.06797513706347655</v>
      </c>
    </row>
    <row r="34" spans="1:49" s="4" customFormat="1" ht="12.75">
      <c r="A34" s="4" t="s">
        <v>24</v>
      </c>
      <c r="B34" s="4">
        <v>8.537503544034372</v>
      </c>
      <c r="C34" s="4">
        <v>12.441251660926053</v>
      </c>
      <c r="D34" s="4">
        <v>1.6048960249339301</v>
      </c>
      <c r="E34" s="4">
        <v>1.6375438594314429</v>
      </c>
      <c r="F34" s="4">
        <v>12.045752758991323</v>
      </c>
      <c r="G34" s="4">
        <v>6.556166231760478</v>
      </c>
      <c r="I34" s="4">
        <v>8.969724572243658</v>
      </c>
      <c r="J34" s="4">
        <v>3.7666472217518954</v>
      </c>
      <c r="K34" s="4">
        <v>3.0415058690883394</v>
      </c>
      <c r="L34" s="4">
        <v>8.918418770324081</v>
      </c>
      <c r="M34" s="4">
        <v>5.261950684595896</v>
      </c>
      <c r="O34" s="4">
        <v>5.1669600218930185</v>
      </c>
      <c r="P34" s="4">
        <v>11.652575231671301</v>
      </c>
      <c r="Q34" s="4">
        <v>2.5367533215125357</v>
      </c>
      <c r="S34" s="4">
        <v>5.295527091941784</v>
      </c>
      <c r="U34" s="4">
        <v>4.036167360100864</v>
      </c>
      <c r="X34" s="4">
        <v>11.27607826926355</v>
      </c>
      <c r="Y34" s="4">
        <v>5.9313423163605705</v>
      </c>
      <c r="Z34" s="4">
        <v>12.030973269807022</v>
      </c>
      <c r="AA34" s="4">
        <v>8.821895194618177</v>
      </c>
      <c r="AB34" s="4">
        <v>7.670835166468857</v>
      </c>
      <c r="AD34" s="4">
        <v>10.76684075203813</v>
      </c>
      <c r="AF34" s="4">
        <v>11.954771386969943</v>
      </c>
      <c r="AG34" s="4">
        <v>8.557773324910382</v>
      </c>
      <c r="AH34" s="5">
        <f t="shared" si="3"/>
        <v>7.436660579401567</v>
      </c>
      <c r="AI34" s="5">
        <f t="shared" si="4"/>
        <v>3.5747233780245056</v>
      </c>
      <c r="AK34" s="4">
        <v>10.077348428033611</v>
      </c>
      <c r="AL34" s="4">
        <v>10.178244674970202</v>
      </c>
      <c r="AM34" s="4">
        <v>9.847672609709454</v>
      </c>
      <c r="AN34" s="4">
        <v>10.078003540410332</v>
      </c>
      <c r="AO34" s="5">
        <f t="shared" si="7"/>
        <v>10.0453173132809</v>
      </c>
      <c r="AP34" s="5">
        <f t="shared" si="8"/>
        <v>0.14003272723636023</v>
      </c>
      <c r="AT34" s="4">
        <v>18.746105857892495</v>
      </c>
      <c r="AU34" s="4">
        <v>18.3124513953296</v>
      </c>
      <c r="AV34" s="5">
        <f t="shared" si="5"/>
        <v>18.529278626611045</v>
      </c>
      <c r="AW34" s="5">
        <f t="shared" si="6"/>
        <v>0.30664001117012674</v>
      </c>
    </row>
    <row r="35" spans="1:49" s="4" customFormat="1" ht="12.75">
      <c r="A35" s="4" t="s">
        <v>25</v>
      </c>
      <c r="B35" s="4">
        <v>1.4793071249491176</v>
      </c>
      <c r="C35" s="4">
        <v>2.0415058381641655</v>
      </c>
      <c r="D35" s="4">
        <v>0.3330748169544606</v>
      </c>
      <c r="E35" s="4">
        <v>0.3406000713007129</v>
      </c>
      <c r="F35" s="4">
        <v>1.8884900733672914</v>
      </c>
      <c r="G35" s="4">
        <v>1.163871447568876</v>
      </c>
      <c r="I35" s="4">
        <v>1.4384794535538798</v>
      </c>
      <c r="J35" s="4">
        <v>0.6993045573462091</v>
      </c>
      <c r="K35" s="4">
        <v>0.5620384413335824</v>
      </c>
      <c r="L35" s="4">
        <v>1.57575245612886</v>
      </c>
      <c r="M35" s="4">
        <v>0.9312654232824737</v>
      </c>
      <c r="O35" s="4">
        <v>0.9461739940962565</v>
      </c>
      <c r="P35" s="4">
        <v>1.967638851933125</v>
      </c>
      <c r="Q35" s="4">
        <v>0.5026793628722692</v>
      </c>
      <c r="S35" s="4">
        <v>0.9650461437762914</v>
      </c>
      <c r="U35" s="4">
        <v>0.7509268868436879</v>
      </c>
      <c r="X35" s="4">
        <v>1.8545269021453523</v>
      </c>
      <c r="Y35" s="4">
        <v>1.063010549706394</v>
      </c>
      <c r="Z35" s="4">
        <v>1.9886088837843439</v>
      </c>
      <c r="AA35" s="4">
        <v>1.625578835586265</v>
      </c>
      <c r="AB35" s="4">
        <v>1.437789892101208</v>
      </c>
      <c r="AD35" s="4">
        <v>1.8444156574121027</v>
      </c>
      <c r="AF35" s="4">
        <v>2.0326336321805685</v>
      </c>
      <c r="AG35" s="4">
        <v>1.4936950651766472</v>
      </c>
      <c r="AH35" s="5">
        <f t="shared" si="3"/>
        <v>1.2886005983985058</v>
      </c>
      <c r="AI35" s="5">
        <f t="shared" si="4"/>
        <v>0.5668192315138462</v>
      </c>
      <c r="AK35" s="4">
        <v>1.7404999628876177</v>
      </c>
      <c r="AL35" s="4">
        <v>1.6834548459875194</v>
      </c>
      <c r="AM35" s="4">
        <v>1.6807811866832414</v>
      </c>
      <c r="AN35" s="4">
        <v>1.6390344143853406</v>
      </c>
      <c r="AO35" s="5">
        <f t="shared" si="7"/>
        <v>1.6859426024859299</v>
      </c>
      <c r="AP35" s="5">
        <f t="shared" si="8"/>
        <v>0.04167218428945354</v>
      </c>
      <c r="AT35" s="4">
        <v>3.2710786412435806</v>
      </c>
      <c r="AU35" s="4">
        <v>3.199190391439914</v>
      </c>
      <c r="AV35" s="5">
        <f t="shared" si="5"/>
        <v>3.2351345163417475</v>
      </c>
      <c r="AW35" s="5">
        <f t="shared" si="6"/>
        <v>0.05083266892380514</v>
      </c>
    </row>
    <row r="36" spans="34:49" s="4" customFormat="1" ht="12.75">
      <c r="AH36" s="5"/>
      <c r="AI36" s="5"/>
      <c r="AO36" s="5"/>
      <c r="AP36" s="5"/>
      <c r="AV36" s="5"/>
      <c r="AW36" s="5"/>
    </row>
    <row r="37" spans="1:49" s="4" customFormat="1" ht="12.75">
      <c r="A37" s="11" t="s">
        <v>82</v>
      </c>
      <c r="B37" s="11" t="s">
        <v>122</v>
      </c>
      <c r="C37" s="11" t="s">
        <v>123</v>
      </c>
      <c r="D37" s="11" t="s">
        <v>124</v>
      </c>
      <c r="E37" s="11" t="s">
        <v>125</v>
      </c>
      <c r="F37" s="11" t="s">
        <v>53</v>
      </c>
      <c r="G37" s="11" t="s">
        <v>54</v>
      </c>
      <c r="H37" s="11" t="s">
        <v>55</v>
      </c>
      <c r="I37" s="11" t="s">
        <v>56</v>
      </c>
      <c r="J37" s="11" t="s">
        <v>57</v>
      </c>
      <c r="K37" s="11" t="s">
        <v>58</v>
      </c>
      <c r="L37" s="11" t="s">
        <v>59</v>
      </c>
      <c r="M37" s="11" t="s">
        <v>60</v>
      </c>
      <c r="N37" s="11" t="s">
        <v>61</v>
      </c>
      <c r="O37" s="4" t="s">
        <v>62</v>
      </c>
      <c r="P37" s="4" t="s">
        <v>63</v>
      </c>
      <c r="Q37" s="4" t="s">
        <v>64</v>
      </c>
      <c r="R37" s="4" t="s">
        <v>65</v>
      </c>
      <c r="S37" s="4" t="s">
        <v>66</v>
      </c>
      <c r="T37" s="4" t="s">
        <v>67</v>
      </c>
      <c r="U37" s="4" t="s">
        <v>68</v>
      </c>
      <c r="V37" s="4" t="s">
        <v>69</v>
      </c>
      <c r="W37" s="4" t="s">
        <v>70</v>
      </c>
      <c r="X37" s="4" t="s">
        <v>71</v>
      </c>
      <c r="Y37" s="4" t="s">
        <v>72</v>
      </c>
      <c r="Z37" s="4" t="s">
        <v>73</v>
      </c>
      <c r="AA37" s="4" t="s">
        <v>74</v>
      </c>
      <c r="AB37" s="4" t="s">
        <v>75</v>
      </c>
      <c r="AC37" s="4" t="s">
        <v>76</v>
      </c>
      <c r="AD37" s="4" t="s">
        <v>77</v>
      </c>
      <c r="AE37" s="4" t="s">
        <v>78</v>
      </c>
      <c r="AF37" s="4" t="s">
        <v>79</v>
      </c>
      <c r="AG37" s="4" t="s">
        <v>80</v>
      </c>
      <c r="AH37" s="5" t="s">
        <v>85</v>
      </c>
      <c r="AI37" s="5" t="s">
        <v>86</v>
      </c>
      <c r="AK37" s="4" t="s">
        <v>126</v>
      </c>
      <c r="AL37" s="4" t="s">
        <v>127</v>
      </c>
      <c r="AM37" s="4" t="s">
        <v>128</v>
      </c>
      <c r="AN37" s="4" t="s">
        <v>129</v>
      </c>
      <c r="AO37" s="5" t="s">
        <v>85</v>
      </c>
      <c r="AP37" s="5" t="s">
        <v>86</v>
      </c>
      <c r="AR37" s="4" t="s">
        <v>130</v>
      </c>
      <c r="AS37" s="4" t="s">
        <v>131</v>
      </c>
      <c r="AT37" s="4" t="s">
        <v>132</v>
      </c>
      <c r="AU37" s="4" t="s">
        <v>133</v>
      </c>
      <c r="AV37" s="5" t="s">
        <v>85</v>
      </c>
      <c r="AW37" s="5" t="s">
        <v>86</v>
      </c>
    </row>
    <row r="38" spans="1:49" s="11" customFormat="1" ht="12.75">
      <c r="A38" s="11" t="s">
        <v>26</v>
      </c>
      <c r="B38" s="11">
        <v>7.342297457973727</v>
      </c>
      <c r="C38" s="11">
        <v>9.972510174121005</v>
      </c>
      <c r="D38" s="11">
        <v>1.9155807521325108</v>
      </c>
      <c r="E38" s="11">
        <v>1.925749453020166</v>
      </c>
      <c r="F38" s="11">
        <v>9.04767403872842</v>
      </c>
      <c r="G38" s="11">
        <v>6.28883117319183</v>
      </c>
      <c r="I38" s="11">
        <v>7.5026435150177235</v>
      </c>
      <c r="J38" s="11">
        <v>3.8678104259670656</v>
      </c>
      <c r="K38" s="11">
        <v>2.9745825734393847</v>
      </c>
      <c r="L38" s="11">
        <v>8.140210992803546</v>
      </c>
      <c r="M38" s="11">
        <v>4.81598774222484</v>
      </c>
      <c r="O38" s="11">
        <v>4.957982617289844</v>
      </c>
      <c r="P38" s="11">
        <v>9.891764944847107</v>
      </c>
      <c r="Q38" s="11">
        <v>2.809246267806566</v>
      </c>
      <c r="S38" s="11">
        <v>5.141926883489488</v>
      </c>
      <c r="U38" s="11">
        <v>4.100553597382547</v>
      </c>
      <c r="X38" s="11">
        <v>8.792422759829979</v>
      </c>
      <c r="Y38" s="11">
        <v>5.61732779343977</v>
      </c>
      <c r="Z38" s="11">
        <v>9.956602083723578</v>
      </c>
      <c r="AA38" s="11">
        <v>8.517390151598109</v>
      </c>
      <c r="AB38" s="11">
        <v>7.395270636336172</v>
      </c>
      <c r="AD38" s="11">
        <v>9.192245179297682</v>
      </c>
      <c r="AF38" s="11">
        <v>9.924508349708477</v>
      </c>
      <c r="AG38" s="11">
        <v>7.753456272534608</v>
      </c>
      <c r="AH38" s="12">
        <f t="shared" si="3"/>
        <v>6.576857326496007</v>
      </c>
      <c r="AI38" s="12">
        <f t="shared" si="4"/>
        <v>2.6824391246507147</v>
      </c>
      <c r="AK38" s="11">
        <v>8.557911486859622</v>
      </c>
      <c r="AL38" s="11">
        <v>8.277289988055006</v>
      </c>
      <c r="AM38" s="11">
        <v>8.327070014679688</v>
      </c>
      <c r="AN38" s="11">
        <v>8.12940377270752</v>
      </c>
      <c r="AO38" s="12">
        <f t="shared" si="7"/>
        <v>8.32291881557546</v>
      </c>
      <c r="AP38" s="12">
        <f t="shared" si="8"/>
        <v>0.17773468028522024</v>
      </c>
      <c r="AT38" s="11">
        <v>16.95843951795083</v>
      </c>
      <c r="AU38" s="11">
        <v>16.69347089206886</v>
      </c>
      <c r="AV38" s="12">
        <f t="shared" si="5"/>
        <v>16.825955205009844</v>
      </c>
      <c r="AW38" s="12">
        <f t="shared" si="6"/>
        <v>0.18736111216271611</v>
      </c>
    </row>
    <row r="39" spans="1:49" s="8" customFormat="1" ht="12.75">
      <c r="A39" s="8" t="s">
        <v>27</v>
      </c>
      <c r="B39" s="8">
        <v>2.2910217104440562</v>
      </c>
      <c r="C39" s="8">
        <v>2.972373227785599</v>
      </c>
      <c r="D39" s="8">
        <v>0.7849694474698399</v>
      </c>
      <c r="E39" s="8">
        <v>0.7859532697858906</v>
      </c>
      <c r="F39" s="8">
        <v>2.6331267739806115</v>
      </c>
      <c r="G39" s="8">
        <v>2.2320067335667044</v>
      </c>
      <c r="I39" s="8">
        <v>2.5467779006618523</v>
      </c>
      <c r="J39" s="8">
        <v>1.4229042949899102</v>
      </c>
      <c r="K39" s="8">
        <v>1.0625433042483707</v>
      </c>
      <c r="L39" s="8">
        <v>2.7589454829069373</v>
      </c>
      <c r="M39" s="8">
        <v>1.6533279623211659</v>
      </c>
      <c r="O39" s="8">
        <v>1.7271730444387674</v>
      </c>
      <c r="P39" s="8">
        <v>3.1716336961368614</v>
      </c>
      <c r="Q39" s="8">
        <v>1.0878693035536755</v>
      </c>
      <c r="S39" s="8">
        <v>1.8764681900329647</v>
      </c>
      <c r="U39" s="8">
        <v>1.5124264614267382</v>
      </c>
      <c r="X39" s="8">
        <v>2.4953354414938715</v>
      </c>
      <c r="Y39" s="8">
        <v>1.9380578001881759</v>
      </c>
      <c r="Z39" s="8">
        <v>3.079999040610257</v>
      </c>
      <c r="AA39" s="8">
        <v>2.8405218465723125</v>
      </c>
      <c r="AB39" s="8">
        <v>2.4286064892057855</v>
      </c>
      <c r="AD39" s="8">
        <v>2.8617177522232717</v>
      </c>
      <c r="AF39" s="8">
        <v>3.015835869088726</v>
      </c>
      <c r="AG39" s="8">
        <v>2.6906777391914725</v>
      </c>
      <c r="AH39" s="9">
        <f t="shared" si="3"/>
        <v>2.161261365930159</v>
      </c>
      <c r="AI39" s="9">
        <f t="shared" si="4"/>
        <v>0.7549083520908798</v>
      </c>
      <c r="AK39" s="8">
        <v>2.6448766152981853</v>
      </c>
      <c r="AL39" s="8">
        <v>2.5879920693309453</v>
      </c>
      <c r="AM39" s="8">
        <v>2.6061984214656215</v>
      </c>
      <c r="AN39" s="8">
        <v>2.5606796203507005</v>
      </c>
      <c r="AO39" s="9">
        <f t="shared" si="7"/>
        <v>2.599936681611363</v>
      </c>
      <c r="AP39" s="9">
        <f t="shared" si="8"/>
        <v>0.035320426795889225</v>
      </c>
      <c r="AT39" s="8">
        <v>5.468498080257408</v>
      </c>
      <c r="AU39" s="8">
        <v>5.350921639353508</v>
      </c>
      <c r="AV39" s="9">
        <f t="shared" si="5"/>
        <v>5.409709859805458</v>
      </c>
      <c r="AW39" s="9">
        <f t="shared" si="6"/>
        <v>0.08313909867088463</v>
      </c>
    </row>
    <row r="40" spans="1:49" s="8" customFormat="1" ht="12.75">
      <c r="A40" s="8" t="s">
        <v>28</v>
      </c>
      <c r="B40" s="8">
        <v>0.8770246158375306</v>
      </c>
      <c r="C40" s="8">
        <v>1.1118577634317628</v>
      </c>
      <c r="F40" s="8">
        <v>0.9823699804868813</v>
      </c>
      <c r="G40" s="8">
        <v>0.8213406647262214</v>
      </c>
      <c r="I40" s="8">
        <v>0.9379236462017527</v>
      </c>
      <c r="J40" s="8">
        <v>0.5699783301962787</v>
      </c>
      <c r="K40" s="8">
        <v>0.4484214021429099</v>
      </c>
      <c r="L40" s="8">
        <v>1.0073357456710266</v>
      </c>
      <c r="M40" s="8">
        <v>0.6362220881119429</v>
      </c>
      <c r="O40" s="8">
        <v>0.6531522374544398</v>
      </c>
      <c r="P40" s="8">
        <v>1.1927136612549574</v>
      </c>
      <c r="Q40" s="8">
        <v>0.45078868761172114</v>
      </c>
      <c r="S40" s="8">
        <v>0.7102870938216324</v>
      </c>
      <c r="U40" s="8">
        <v>0.5955289919905036</v>
      </c>
      <c r="X40" s="8">
        <v>0.8571394511143563</v>
      </c>
      <c r="Y40" s="8">
        <v>0.7338450024067852</v>
      </c>
      <c r="Z40" s="8">
        <v>1.1150019372893216</v>
      </c>
      <c r="AA40" s="8">
        <v>1.0655508434292817</v>
      </c>
      <c r="AB40" s="8">
        <v>0.895380055386217</v>
      </c>
      <c r="AD40" s="8">
        <v>1.0632171996699111</v>
      </c>
      <c r="AF40" s="8">
        <v>1.0879853204481007</v>
      </c>
      <c r="AG40" s="8">
        <v>0.9589385250478883</v>
      </c>
      <c r="AH40" s="9">
        <f t="shared" si="3"/>
        <v>0.8532728747150649</v>
      </c>
      <c r="AI40" s="9">
        <f t="shared" si="4"/>
        <v>0.22375307176500564</v>
      </c>
      <c r="AK40" s="8">
        <v>0.9152590247239516</v>
      </c>
      <c r="AL40" s="8">
        <v>0.9410108367676014</v>
      </c>
      <c r="AN40" s="8">
        <v>0.9292722190867743</v>
      </c>
      <c r="AO40" s="9">
        <f t="shared" si="7"/>
        <v>0.9285140268594424</v>
      </c>
      <c r="AP40" s="9">
        <f t="shared" si="8"/>
        <v>0.012892637335822998</v>
      </c>
      <c r="AT40" s="8">
        <v>1.7662347375174714</v>
      </c>
      <c r="AU40" s="8">
        <v>1.736137464414289</v>
      </c>
      <c r="AV40" s="9">
        <f t="shared" si="5"/>
        <v>1.7511861009658802</v>
      </c>
      <c r="AW40" s="9">
        <f t="shared" si="6"/>
        <v>0.02128198590648371</v>
      </c>
    </row>
    <row r="41" spans="1:49" s="8" customFormat="1" ht="12.75">
      <c r="A41" s="8" t="s">
        <v>29</v>
      </c>
      <c r="B41" s="8">
        <v>3.0384581304734297</v>
      </c>
      <c r="C41" s="8">
        <v>3.7169217551459726</v>
      </c>
      <c r="D41" s="8">
        <v>1.2475890968498193</v>
      </c>
      <c r="E41" s="8">
        <v>1.2593900880196864</v>
      </c>
      <c r="F41" s="8">
        <v>3.36450761589031</v>
      </c>
      <c r="G41" s="8">
        <v>3.2673342036563895</v>
      </c>
      <c r="I41" s="8">
        <v>3.5970331009655028</v>
      </c>
      <c r="J41" s="8">
        <v>2.166655040326173</v>
      </c>
      <c r="K41" s="8">
        <v>1.5327431187043137</v>
      </c>
      <c r="L41" s="8">
        <v>3.87838676987272</v>
      </c>
      <c r="M41" s="8">
        <v>2.343481590350393</v>
      </c>
      <c r="O41" s="8">
        <v>2.459624308605189</v>
      </c>
      <c r="P41" s="8">
        <v>4.214375285596508</v>
      </c>
      <c r="Q41" s="8">
        <v>1.665962069519591</v>
      </c>
      <c r="S41" s="8">
        <v>2.7697192702073963</v>
      </c>
      <c r="U41" s="8">
        <v>2.1985183387964016</v>
      </c>
      <c r="X41" s="8">
        <v>3.0297714318439746</v>
      </c>
      <c r="Y41" s="8">
        <v>2.6496289631138907</v>
      </c>
      <c r="Z41" s="8">
        <v>3.9941550320317867</v>
      </c>
      <c r="AA41" s="8">
        <v>3.853651471009903</v>
      </c>
      <c r="AB41" s="8">
        <v>3.273300655489976</v>
      </c>
      <c r="AD41" s="8">
        <v>3.741917278491834</v>
      </c>
      <c r="AF41" s="8">
        <v>3.932148846809238</v>
      </c>
      <c r="AG41" s="8">
        <v>3.8046926350818984</v>
      </c>
      <c r="AH41" s="9">
        <f t="shared" si="3"/>
        <v>2.958331920702179</v>
      </c>
      <c r="AI41" s="9">
        <f t="shared" si="4"/>
        <v>0.918627789422273</v>
      </c>
      <c r="AK41" s="8">
        <v>3.4790963478424133</v>
      </c>
      <c r="AL41" s="8">
        <v>3.483298035355668</v>
      </c>
      <c r="AM41" s="8">
        <v>3.5363650860758495</v>
      </c>
      <c r="AN41" s="8">
        <v>3.4580660604795925</v>
      </c>
      <c r="AO41" s="9">
        <f t="shared" si="7"/>
        <v>3.4892063824383808</v>
      </c>
      <c r="AP41" s="9">
        <f t="shared" si="8"/>
        <v>0.03332058595545732</v>
      </c>
      <c r="AT41" s="8">
        <v>7.303177591565639</v>
      </c>
      <c r="AU41" s="8">
        <v>7.228249319094946</v>
      </c>
      <c r="AV41" s="9">
        <f t="shared" si="5"/>
        <v>7.2657134553302924</v>
      </c>
      <c r="AW41" s="9">
        <f t="shared" si="6"/>
        <v>0.05298228956662033</v>
      </c>
    </row>
    <row r="42" spans="1:49" s="8" customFormat="1" ht="12.75">
      <c r="A42" s="8" t="s">
        <v>30</v>
      </c>
      <c r="B42" s="8">
        <v>0.5507116388030857</v>
      </c>
      <c r="C42" s="8">
        <v>0.6698160566137044</v>
      </c>
      <c r="D42" s="8">
        <v>0.23888163862235534</v>
      </c>
      <c r="E42" s="8">
        <v>0.24185005626304834</v>
      </c>
      <c r="F42" s="8">
        <v>0.5783573039022871</v>
      </c>
      <c r="G42" s="8">
        <v>0.578849758292139</v>
      </c>
      <c r="I42" s="8">
        <v>0.6403048984095165</v>
      </c>
      <c r="J42" s="8">
        <v>0.39244225865553717</v>
      </c>
      <c r="K42" s="8">
        <v>0.2845487948429032</v>
      </c>
      <c r="L42" s="8">
        <v>0.7070838738631164</v>
      </c>
      <c r="M42" s="8">
        <v>0.43051902446348433</v>
      </c>
      <c r="O42" s="8">
        <v>0.4522760982698856</v>
      </c>
      <c r="P42" s="8">
        <v>0.7655818191426236</v>
      </c>
      <c r="Q42" s="8">
        <v>0.3176602818958499</v>
      </c>
      <c r="S42" s="8">
        <v>0.5190652149374213</v>
      </c>
      <c r="U42" s="8">
        <v>0.4126239335294857</v>
      </c>
      <c r="X42" s="8">
        <v>0.5307986394827848</v>
      </c>
      <c r="Y42" s="8">
        <v>0.4837265720377123</v>
      </c>
      <c r="Z42" s="8">
        <v>0.7179745000866538</v>
      </c>
      <c r="AA42" s="8">
        <v>0.7011974968201282</v>
      </c>
      <c r="AB42" s="8">
        <v>0.5954017093528488</v>
      </c>
      <c r="AD42" s="8">
        <v>0.6671410497695123</v>
      </c>
      <c r="AF42" s="8">
        <v>0.7011172440031177</v>
      </c>
      <c r="AG42" s="8">
        <v>0.710240293346097</v>
      </c>
      <c r="AH42" s="9">
        <f t="shared" si="3"/>
        <v>0.537007089808554</v>
      </c>
      <c r="AI42" s="9">
        <f t="shared" si="4"/>
        <v>0.16098300615754035</v>
      </c>
      <c r="AK42" s="8">
        <v>0.6288458207347988</v>
      </c>
      <c r="AL42" s="8">
        <v>0.6378931215757104</v>
      </c>
      <c r="AM42" s="8">
        <v>0.641566933615979</v>
      </c>
      <c r="AN42" s="8">
        <v>0.6308689854148665</v>
      </c>
      <c r="AO42" s="9">
        <f t="shared" si="7"/>
        <v>0.6347937153353387</v>
      </c>
      <c r="AP42" s="9">
        <f t="shared" si="8"/>
        <v>0.005951575703062112</v>
      </c>
      <c r="AT42" s="8">
        <v>1.345577455361817</v>
      </c>
      <c r="AU42" s="8">
        <v>1.32740204215052</v>
      </c>
      <c r="AV42" s="9">
        <f t="shared" si="5"/>
        <v>1.3364897487561684</v>
      </c>
      <c r="AW42" s="9">
        <f t="shared" si="6"/>
        <v>0.012851957932575679</v>
      </c>
    </row>
    <row r="43" spans="1:49" s="8" customFormat="1" ht="12.75">
      <c r="A43" s="8" t="s">
        <v>31</v>
      </c>
      <c r="B43" s="8">
        <v>3.4919894155588276</v>
      </c>
      <c r="C43" s="8">
        <v>4.172724330963358</v>
      </c>
      <c r="D43" s="8">
        <v>1.621062853728354</v>
      </c>
      <c r="E43" s="8">
        <v>1.6233960745037224</v>
      </c>
      <c r="F43" s="8">
        <v>3.6660414907004872</v>
      </c>
      <c r="G43" s="8">
        <v>3.921162695614889</v>
      </c>
      <c r="I43" s="8">
        <v>4.2451176206513095</v>
      </c>
      <c r="J43" s="8">
        <v>2.642749285568085</v>
      </c>
      <c r="K43" s="8">
        <v>1.8561270630934907</v>
      </c>
      <c r="L43" s="8">
        <v>4.63882387136698</v>
      </c>
      <c r="M43" s="8">
        <v>2.8122729555653625</v>
      </c>
      <c r="O43" s="8">
        <v>2.9806923167906954</v>
      </c>
      <c r="P43" s="8">
        <v>4.851646221924931</v>
      </c>
      <c r="Q43" s="8">
        <v>2.13082222069689</v>
      </c>
      <c r="S43" s="8">
        <v>3.351734222372939</v>
      </c>
      <c r="U43" s="8">
        <v>2.6484887824351278</v>
      </c>
      <c r="X43" s="8">
        <v>3.289251509692807</v>
      </c>
      <c r="Y43" s="8">
        <v>3.0444256062963926</v>
      </c>
      <c r="Z43" s="8">
        <v>4.4585513177525495</v>
      </c>
      <c r="AA43" s="8">
        <v>4.423746052996842</v>
      </c>
      <c r="AB43" s="8">
        <v>3.7681507323820433</v>
      </c>
      <c r="AD43" s="8">
        <v>4.17099983927938</v>
      </c>
      <c r="AF43" s="8">
        <v>4.411446062608316</v>
      </c>
      <c r="AG43" s="8">
        <v>4.5598647205144145</v>
      </c>
      <c r="AH43" s="9">
        <f t="shared" si="3"/>
        <v>3.4492203026274253</v>
      </c>
      <c r="AI43" s="9">
        <f t="shared" si="4"/>
        <v>0.991893879575387</v>
      </c>
      <c r="AK43" s="8">
        <v>3.9405608097037956</v>
      </c>
      <c r="AL43" s="8">
        <v>4.066078176393434</v>
      </c>
      <c r="AM43" s="8">
        <v>4.122950953699773</v>
      </c>
      <c r="AN43" s="8">
        <v>4.033217711922244</v>
      </c>
      <c r="AO43" s="9">
        <f t="shared" si="7"/>
        <v>4.040701912929812</v>
      </c>
      <c r="AP43" s="9">
        <f t="shared" si="8"/>
        <v>0.07636123203777444</v>
      </c>
      <c r="AT43" s="8">
        <v>8.443344440183157</v>
      </c>
      <c r="AU43" s="8">
        <v>8.398026913580988</v>
      </c>
      <c r="AV43" s="9">
        <f t="shared" si="5"/>
        <v>8.420685676882073</v>
      </c>
      <c r="AW43" s="9">
        <f t="shared" si="6"/>
        <v>0.032044330366995326</v>
      </c>
    </row>
    <row r="44" spans="1:49" s="8" customFormat="1" ht="12.75">
      <c r="A44" s="8" t="s">
        <v>32</v>
      </c>
      <c r="B44" s="8">
        <v>0.7594401250011248</v>
      </c>
      <c r="C44" s="8">
        <v>0.9021990379478115</v>
      </c>
      <c r="D44" s="8">
        <v>0.3621689972492447</v>
      </c>
      <c r="E44" s="8">
        <v>0.3630177999085446</v>
      </c>
      <c r="F44" s="8">
        <v>0.7939398358025954</v>
      </c>
      <c r="G44" s="8">
        <v>0.8646570389606355</v>
      </c>
      <c r="I44" s="8">
        <v>0.9382660502662794</v>
      </c>
      <c r="J44" s="8">
        <v>0.5922293137343932</v>
      </c>
      <c r="K44" s="8">
        <v>0.40046123888096186</v>
      </c>
      <c r="L44" s="8">
        <v>1.0201134756870731</v>
      </c>
      <c r="M44" s="8">
        <v>0.6156233160756215</v>
      </c>
      <c r="O44" s="8">
        <v>0.6533715914825386</v>
      </c>
      <c r="P44" s="8">
        <v>1.043977883324024</v>
      </c>
      <c r="Q44" s="8">
        <v>0.4733455459725444</v>
      </c>
      <c r="S44" s="8">
        <v>0.7394471239868197</v>
      </c>
      <c r="U44" s="8">
        <v>0.5817448835468986</v>
      </c>
      <c r="X44" s="8">
        <v>0.7085000426245791</v>
      </c>
      <c r="Y44" s="8">
        <v>0.6566635384267019</v>
      </c>
      <c r="Z44" s="8">
        <v>0.9608118747729925</v>
      </c>
      <c r="AA44" s="8">
        <v>0.9667402832760801</v>
      </c>
      <c r="AB44" s="8">
        <v>0.8173484261075996</v>
      </c>
      <c r="AD44" s="8">
        <v>0.9001222368413511</v>
      </c>
      <c r="AF44" s="8">
        <v>0.9585860958116541</v>
      </c>
      <c r="AG44" s="8">
        <v>1.015917573889607</v>
      </c>
      <c r="AH44" s="9">
        <f t="shared" si="3"/>
        <v>0.7536955553990698</v>
      </c>
      <c r="AI44" s="9">
        <f t="shared" si="4"/>
        <v>0.2142292556235781</v>
      </c>
      <c r="AK44" s="8">
        <v>0.840859852813293</v>
      </c>
      <c r="AL44" s="8">
        <v>0.8879108433468871</v>
      </c>
      <c r="AM44" s="8">
        <v>0.9026255206397518</v>
      </c>
      <c r="AN44" s="8">
        <v>0.8808664302695042</v>
      </c>
      <c r="AO44" s="9">
        <f t="shared" si="7"/>
        <v>0.878065661767359</v>
      </c>
      <c r="AP44" s="9">
        <f t="shared" si="8"/>
        <v>0.026408526352264806</v>
      </c>
      <c r="AT44" s="8">
        <v>1.8462089806714013</v>
      </c>
      <c r="AU44" s="8">
        <v>1.8224469980829365</v>
      </c>
      <c r="AV44" s="9">
        <f t="shared" si="5"/>
        <v>1.834327989377169</v>
      </c>
      <c r="AW44" s="9">
        <f t="shared" si="6"/>
        <v>0.016802259022740088</v>
      </c>
    </row>
    <row r="45" spans="1:49" s="8" customFormat="1" ht="12.75">
      <c r="A45" s="8" t="s">
        <v>33</v>
      </c>
      <c r="B45" s="8">
        <v>2.1318523162142515</v>
      </c>
      <c r="C45" s="8">
        <v>2.5538471069561073</v>
      </c>
      <c r="D45" s="8">
        <v>1.03314642641541</v>
      </c>
      <c r="E45" s="8">
        <v>1.0346277276179903</v>
      </c>
      <c r="F45" s="8">
        <v>2.217497663376394</v>
      </c>
      <c r="G45" s="8">
        <v>2.43658031654401</v>
      </c>
      <c r="I45" s="8">
        <v>2.6358766159561995</v>
      </c>
      <c r="J45" s="8">
        <v>1.6720817593205552</v>
      </c>
      <c r="K45" s="8">
        <v>1.1426812182555508</v>
      </c>
      <c r="L45" s="8">
        <v>2.9389312776793988</v>
      </c>
      <c r="M45" s="8">
        <v>1.761928590282512</v>
      </c>
      <c r="O45" s="8">
        <v>1.8693279870420894</v>
      </c>
      <c r="P45" s="8">
        <v>2.9512737060369023</v>
      </c>
      <c r="Q45" s="8">
        <v>1.3650419743849853</v>
      </c>
      <c r="S45" s="8">
        <v>2.142960131849975</v>
      </c>
      <c r="U45" s="8">
        <v>1.6699588647612202</v>
      </c>
      <c r="X45" s="8">
        <v>1.9937625953317868</v>
      </c>
      <c r="Y45" s="8">
        <v>1.8759430005233775</v>
      </c>
      <c r="Z45" s="8">
        <v>2.700170541732991</v>
      </c>
      <c r="AA45" s="8">
        <v>2.7201504326418</v>
      </c>
      <c r="AB45" s="8">
        <v>2.297250153454635</v>
      </c>
      <c r="AD45" s="8">
        <v>2.5182716578520585</v>
      </c>
      <c r="AF45" s="8">
        <v>2.700031370282205</v>
      </c>
      <c r="AG45" s="8">
        <v>2.89254960880944</v>
      </c>
      <c r="AH45" s="9">
        <f t="shared" si="3"/>
        <v>2.1356559601384104</v>
      </c>
      <c r="AI45" s="9">
        <f t="shared" si="4"/>
        <v>0.6005335414968066</v>
      </c>
      <c r="AK45" s="8">
        <v>2.3485412402517585</v>
      </c>
      <c r="AL45" s="8">
        <v>2.5632603947880823</v>
      </c>
      <c r="AM45" s="8">
        <v>2.5781300178823616</v>
      </c>
      <c r="AN45" s="8">
        <v>2.535437700028724</v>
      </c>
      <c r="AO45" s="9">
        <f t="shared" si="7"/>
        <v>2.5063423382377312</v>
      </c>
      <c r="AP45" s="9">
        <f t="shared" si="8"/>
        <v>0.10667843067456441</v>
      </c>
      <c r="AT45" s="8">
        <v>5.246207616209321</v>
      </c>
      <c r="AU45" s="8">
        <v>5.216442589161587</v>
      </c>
      <c r="AV45" s="9">
        <f t="shared" si="5"/>
        <v>5.231325102685454</v>
      </c>
      <c r="AW45" s="9">
        <f t="shared" si="6"/>
        <v>0.02104705246765378</v>
      </c>
    </row>
    <row r="46" spans="1:49" s="8" customFormat="1" ht="12.75">
      <c r="A46" s="8" t="s">
        <v>34</v>
      </c>
      <c r="B46" s="8">
        <v>0.3217422982015891</v>
      </c>
      <c r="D46" s="8">
        <v>0.16359666759808222</v>
      </c>
      <c r="E46" s="8">
        <v>0.16327555300829738</v>
      </c>
      <c r="F46" s="8">
        <v>0.32434031160594823</v>
      </c>
      <c r="G46" s="8">
        <v>0.37621467052678004</v>
      </c>
      <c r="I46" s="8">
        <v>0.40514556317675754</v>
      </c>
      <c r="J46" s="8">
        <v>0.2569412816583275</v>
      </c>
      <c r="S46" s="8">
        <v>0.3274117986881359</v>
      </c>
      <c r="U46" s="8">
        <v>0.2575388401450128</v>
      </c>
      <c r="Y46" s="8">
        <v>0.27910925018807775</v>
      </c>
      <c r="Z46" s="8">
        <v>0.41249367888648936</v>
      </c>
      <c r="AH46" s="9">
        <f t="shared" si="3"/>
        <v>0.29889181033486345</v>
      </c>
      <c r="AI46" s="9">
        <f t="shared" si="4"/>
        <v>0.0852731139182712</v>
      </c>
      <c r="AK46" s="8">
        <v>0.3553169410187502</v>
      </c>
      <c r="AL46" s="8">
        <v>0.4027083744298953</v>
      </c>
      <c r="AM46" s="8">
        <v>0.40562711855444045</v>
      </c>
      <c r="AN46" s="8">
        <v>0.39427458820791084</v>
      </c>
      <c r="AO46" s="9">
        <f t="shared" si="7"/>
        <v>0.3894817555527492</v>
      </c>
      <c r="AP46" s="9">
        <f t="shared" si="8"/>
        <v>0.0232796190574548</v>
      </c>
      <c r="AV46" s="9"/>
      <c r="AW46" s="9"/>
    </row>
    <row r="47" spans="1:49" s="8" customFormat="1" ht="12.75">
      <c r="A47" s="8" t="s">
        <v>35</v>
      </c>
      <c r="B47" s="8">
        <v>2.051386790418347</v>
      </c>
      <c r="C47" s="8">
        <v>2.4792932463573654</v>
      </c>
      <c r="D47" s="8">
        <v>1.033912595884479</v>
      </c>
      <c r="E47" s="8">
        <v>1.0264189389673797</v>
      </c>
      <c r="F47" s="8">
        <v>2.1791947503673024</v>
      </c>
      <c r="G47" s="8">
        <v>2.51408254630914</v>
      </c>
      <c r="I47" s="8">
        <v>2.7023682379686127</v>
      </c>
      <c r="J47" s="8">
        <v>1.730459961569015</v>
      </c>
      <c r="K47" s="8">
        <v>1.1184864648613662</v>
      </c>
      <c r="L47" s="8">
        <v>2.948291305588541</v>
      </c>
      <c r="M47" s="8">
        <v>1.7471351504099761</v>
      </c>
      <c r="O47" s="8">
        <v>1.8603414198159798</v>
      </c>
      <c r="P47" s="8">
        <v>2.88416762934809</v>
      </c>
      <c r="Q47" s="8">
        <v>1.3706608418301054</v>
      </c>
      <c r="S47" s="8">
        <v>2.155385093956621</v>
      </c>
      <c r="U47" s="8">
        <v>1.7075644691230232</v>
      </c>
      <c r="X47" s="8">
        <v>1.9170673846185708</v>
      </c>
      <c r="Y47" s="8">
        <v>1.8264857226024827</v>
      </c>
      <c r="Z47" s="8">
        <v>2.6092001204182593</v>
      </c>
      <c r="AA47" s="8">
        <v>2.599504779021011</v>
      </c>
      <c r="AB47" s="8">
        <v>2.192037970060766</v>
      </c>
      <c r="AD47" s="8">
        <v>2.4117067812821595</v>
      </c>
      <c r="AF47" s="8">
        <v>2.5990039209089097</v>
      </c>
      <c r="AG47" s="8">
        <v>2.8801376179810108</v>
      </c>
      <c r="AH47" s="9">
        <f t="shared" si="3"/>
        <v>2.106012239152855</v>
      </c>
      <c r="AI47" s="9">
        <f t="shared" si="4"/>
        <v>0.5846136430273167</v>
      </c>
      <c r="AK47" s="8">
        <v>2.25799448794964</v>
      </c>
      <c r="AL47" s="8">
        <v>2.5450163200650975</v>
      </c>
      <c r="AM47" s="8">
        <v>2.5526363083612846</v>
      </c>
      <c r="AN47" s="8">
        <v>2.5093066366226244</v>
      </c>
      <c r="AO47" s="9">
        <f t="shared" si="7"/>
        <v>2.4662384382496616</v>
      </c>
      <c r="AP47" s="9">
        <f t="shared" si="8"/>
        <v>0.14010824288242657</v>
      </c>
      <c r="AT47" s="8">
        <v>5.241289968569942</v>
      </c>
      <c r="AU47" s="8">
        <v>5.183324376281144</v>
      </c>
      <c r="AV47" s="9">
        <f t="shared" si="5"/>
        <v>5.212307172425543</v>
      </c>
      <c r="AW47" s="9">
        <f t="shared" si="6"/>
        <v>0.0409878633829036</v>
      </c>
    </row>
    <row r="48" spans="1:49" s="8" customFormat="1" ht="12.75">
      <c r="A48" s="8" t="s">
        <v>36</v>
      </c>
      <c r="B48" s="8">
        <v>0.3148488123686328</v>
      </c>
      <c r="C48" s="8">
        <v>0.39015273144826235</v>
      </c>
      <c r="D48" s="8">
        <v>0.1613815430625647</v>
      </c>
      <c r="E48" s="8">
        <v>0.15958888602419008</v>
      </c>
      <c r="F48" s="8">
        <v>0.33625477758499916</v>
      </c>
      <c r="G48" s="8">
        <v>0.3917674377265323</v>
      </c>
      <c r="I48" s="8">
        <v>0.4231438589707322</v>
      </c>
      <c r="J48" s="8">
        <v>0.26869904069772554</v>
      </c>
      <c r="K48" s="8">
        <v>0.1740522628967166</v>
      </c>
      <c r="L48" s="8">
        <v>0.46353614865117043</v>
      </c>
      <c r="M48" s="8">
        <v>0.27261620873325687</v>
      </c>
      <c r="O48" s="8">
        <v>0.2904350265618852</v>
      </c>
      <c r="P48" s="8">
        <v>0.4427614244597633</v>
      </c>
      <c r="Q48" s="8">
        <v>0.21739894187859704</v>
      </c>
      <c r="S48" s="8">
        <v>0.34100070754404815</v>
      </c>
      <c r="U48" s="8">
        <v>0.26925751316231816</v>
      </c>
      <c r="X48" s="8">
        <v>0.2958641245651247</v>
      </c>
      <c r="Y48" s="8">
        <v>0.28423408736770556</v>
      </c>
      <c r="Z48" s="8">
        <v>0.40182366822892557</v>
      </c>
      <c r="AA48" s="8">
        <v>0.39946451434651364</v>
      </c>
      <c r="AB48" s="8">
        <v>0.33756703080358036</v>
      </c>
      <c r="AD48" s="8">
        <v>0.3715071014925032</v>
      </c>
      <c r="AF48" s="8">
        <v>0.4010101036924246</v>
      </c>
      <c r="AG48" s="8">
        <v>0.44942367280543427</v>
      </c>
      <c r="AH48" s="9">
        <f aca="true" t="shared" si="9" ref="AH48:AH53">AVERAGE(B48:AG48)</f>
        <v>0.3274079010447336</v>
      </c>
      <c r="AI48" s="9">
        <f aca="true" t="shared" si="10" ref="AI48:AI53">STDEV(B48:AG48)</f>
        <v>0.0904072145180359</v>
      </c>
      <c r="AK48" s="8">
        <v>0.35167752449832834</v>
      </c>
      <c r="AL48" s="8">
        <v>0.39989601435191446</v>
      </c>
      <c r="AM48" s="8">
        <v>0.3987843808884506</v>
      </c>
      <c r="AN48" s="8">
        <v>0.39371155035775973</v>
      </c>
      <c r="AO48" s="9">
        <f>AVERAGE(AK48:AN48)</f>
        <v>0.38601736752411325</v>
      </c>
      <c r="AP48" s="9">
        <f>STDEV(AK48:AN48)</f>
        <v>0.023050948906926376</v>
      </c>
      <c r="AT48" s="8">
        <v>0.8230183463157367</v>
      </c>
      <c r="AU48" s="8">
        <v>0.8086213211950997</v>
      </c>
      <c r="AV48" s="9">
        <f>AVERAGE(AT48:AU48)</f>
        <v>0.8158198337554181</v>
      </c>
      <c r="AW48" s="9">
        <f>STDEV(AT48:AU48)</f>
        <v>0.010180234091715501</v>
      </c>
    </row>
    <row r="49" spans="1:49" s="8" customFormat="1" ht="12.75">
      <c r="A49" s="8" t="s">
        <v>37</v>
      </c>
      <c r="B49" s="8">
        <v>1.7821102269111335</v>
      </c>
      <c r="C49" s="8">
        <v>2.2940002740634275</v>
      </c>
      <c r="D49" s="8">
        <v>0.5220788744063913</v>
      </c>
      <c r="E49" s="8">
        <v>0.503527420113917</v>
      </c>
      <c r="F49" s="8">
        <v>2.0195560357933386</v>
      </c>
      <c r="G49" s="8">
        <v>1.634584625913091</v>
      </c>
      <c r="I49" s="8">
        <v>1.8435485341994045</v>
      </c>
      <c r="J49" s="8">
        <v>0.9801369184120965</v>
      </c>
      <c r="K49" s="8">
        <v>0.6870116155014243</v>
      </c>
      <c r="L49" s="8">
        <v>2.142751753762351</v>
      </c>
      <c r="M49" s="8">
        <v>1.2001441003671465</v>
      </c>
      <c r="O49" s="8">
        <v>1.290517492156313</v>
      </c>
      <c r="P49" s="8">
        <v>2.4050305097145293</v>
      </c>
      <c r="Q49" s="8">
        <v>0.7695301206022362</v>
      </c>
      <c r="S49" s="8">
        <v>1.22269112222589</v>
      </c>
      <c r="U49" s="8">
        <v>1.0449417905923424</v>
      </c>
      <c r="X49" s="8">
        <v>1.8483622010209162</v>
      </c>
      <c r="Y49" s="8">
        <v>1.327649399331127</v>
      </c>
      <c r="Z49" s="8">
        <v>2.2759130261584506</v>
      </c>
      <c r="AA49" s="8">
        <v>2.0445947847108945</v>
      </c>
      <c r="AB49" s="8">
        <v>1.695072187630549</v>
      </c>
      <c r="AD49" s="8">
        <v>2.125085299431025</v>
      </c>
      <c r="AF49" s="8">
        <v>2.150603503352051</v>
      </c>
      <c r="AG49" s="8">
        <v>1.9499628379425742</v>
      </c>
      <c r="AH49" s="9">
        <f t="shared" si="9"/>
        <v>1.5733085272630258</v>
      </c>
      <c r="AI49" s="9">
        <f t="shared" si="10"/>
        <v>0.5954686895221314</v>
      </c>
      <c r="AK49" s="8">
        <v>1.7597236062355321</v>
      </c>
      <c r="AL49" s="8">
        <v>2.0583003830882745</v>
      </c>
      <c r="AM49" s="8">
        <v>2.0985967436314694</v>
      </c>
      <c r="AN49" s="8">
        <v>2.036335279183941</v>
      </c>
      <c r="AO49" s="9">
        <f t="shared" si="7"/>
        <v>1.9882390030348043</v>
      </c>
      <c r="AP49" s="9">
        <f t="shared" si="8"/>
        <v>0.15450994168482168</v>
      </c>
      <c r="AT49" s="8">
        <v>4.393670753007548</v>
      </c>
      <c r="AU49" s="8">
        <v>4.302294459859733</v>
      </c>
      <c r="AV49" s="9">
        <f t="shared" si="5"/>
        <v>4.347982606433641</v>
      </c>
      <c r="AW49" s="9">
        <f t="shared" si="6"/>
        <v>0.0646127965245097</v>
      </c>
    </row>
    <row r="50" spans="1:49" s="8" customFormat="1" ht="12.75">
      <c r="A50" s="8" t="s">
        <v>38</v>
      </c>
      <c r="B50" s="8">
        <v>0.12548982686607207</v>
      </c>
      <c r="C50" s="8">
        <v>0.18641500746813416</v>
      </c>
      <c r="E50" s="8">
        <v>0.02797742617044282</v>
      </c>
      <c r="F50" s="8">
        <v>0.17271383885055602</v>
      </c>
      <c r="G50" s="8">
        <v>0.08759589640692655</v>
      </c>
      <c r="I50" s="8">
        <v>0.088823663586966</v>
      </c>
      <c r="J50" s="8">
        <v>0.03663547731325267</v>
      </c>
      <c r="K50" s="8">
        <v>0.03867833884747711</v>
      </c>
      <c r="L50" s="8">
        <v>0.11353055581260954</v>
      </c>
      <c r="M50" s="8">
        <v>0.06272633526126381</v>
      </c>
      <c r="O50" s="8">
        <v>0.0704171018753982</v>
      </c>
      <c r="P50" s="8">
        <v>0.17351033557957046</v>
      </c>
      <c r="Q50" s="8">
        <v>0.02792564663849036</v>
      </c>
      <c r="S50" s="8">
        <v>0.05420844535753186</v>
      </c>
      <c r="U50" s="8">
        <v>0.03253571347916839</v>
      </c>
      <c r="X50" s="8">
        <v>0.10130076667104157</v>
      </c>
      <c r="Y50" s="8">
        <v>0.06582765337241808</v>
      </c>
      <c r="Z50" s="8">
        <v>0.16910573204773033</v>
      </c>
      <c r="AA50" s="8">
        <v>0.12087858242391569</v>
      </c>
      <c r="AB50" s="8">
        <v>0.08787762872640129</v>
      </c>
      <c r="AD50" s="8">
        <v>0.15541399078155402</v>
      </c>
      <c r="AF50" s="8">
        <v>0.15445418119887852</v>
      </c>
      <c r="AG50" s="8">
        <v>0.17786459181094977</v>
      </c>
      <c r="AH50" s="9">
        <f t="shared" si="9"/>
        <v>0.10138724941507603</v>
      </c>
      <c r="AI50" s="9">
        <f t="shared" si="10"/>
        <v>0.054323466568716054</v>
      </c>
      <c r="AK50" s="8">
        <v>0.18388876478835625</v>
      </c>
      <c r="AL50" s="8">
        <v>0.18175824889261946</v>
      </c>
      <c r="AM50" s="8">
        <v>0.18741912944475703</v>
      </c>
      <c r="AN50" s="8">
        <v>0.17800238999156948</v>
      </c>
      <c r="AO50" s="9">
        <f t="shared" si="7"/>
        <v>0.18276713327932556</v>
      </c>
      <c r="AP50" s="9">
        <f t="shared" si="8"/>
        <v>0.003942070178184534</v>
      </c>
      <c r="AT50" s="8">
        <v>0.2477713561347544</v>
      </c>
      <c r="AU50" s="8">
        <v>0.2437285857273927</v>
      </c>
      <c r="AV50" s="9">
        <f t="shared" si="5"/>
        <v>0.24574997093107354</v>
      </c>
      <c r="AW50" s="9">
        <f t="shared" si="6"/>
        <v>0.00285867036982576</v>
      </c>
    </row>
    <row r="51" spans="1:49" s="8" customFormat="1" ht="12.75">
      <c r="A51" s="8" t="s">
        <v>39</v>
      </c>
      <c r="B51" s="8">
        <v>0.6706792666103794</v>
      </c>
      <c r="C51" s="8">
        <v>1.133130521246554</v>
      </c>
      <c r="D51" s="8">
        <v>0.4613043524674644</v>
      </c>
      <c r="E51" s="8">
        <v>0.34561728980770023</v>
      </c>
      <c r="F51" s="8">
        <v>1.8352897519812947</v>
      </c>
      <c r="G51" s="8">
        <v>0.9275259448353186</v>
      </c>
      <c r="I51" s="8">
        <v>1.2795403695825764</v>
      </c>
      <c r="J51" s="8">
        <v>0.6348856911991334</v>
      </c>
      <c r="K51" s="8">
        <v>0.6721153420649904</v>
      </c>
      <c r="L51" s="8">
        <v>1.4410514916638053</v>
      </c>
      <c r="M51" s="8">
        <v>0.819418609979754</v>
      </c>
      <c r="O51" s="8">
        <v>0.9241743005331844</v>
      </c>
      <c r="P51" s="8">
        <v>1.2670907921788048</v>
      </c>
      <c r="Q51" s="8">
        <v>0.966112390547045</v>
      </c>
      <c r="S51" s="8">
        <v>0.9367242779177981</v>
      </c>
      <c r="U51" s="8">
        <v>0.8827242272580841</v>
      </c>
      <c r="X51" s="8">
        <v>1.781849410422645</v>
      </c>
      <c r="Y51" s="8">
        <v>1.0431071961513787</v>
      </c>
      <c r="Z51" s="8">
        <v>1.6843286597040557</v>
      </c>
      <c r="AA51" s="8">
        <v>1.071065472736</v>
      </c>
      <c r="AB51" s="8">
        <v>0.8459346167641915</v>
      </c>
      <c r="AD51" s="8">
        <v>0.9920913233238663</v>
      </c>
      <c r="AF51" s="8">
        <v>1.507362182362392</v>
      </c>
      <c r="AG51" s="8">
        <v>0.9391256302232003</v>
      </c>
      <c r="AH51" s="9">
        <f t="shared" si="9"/>
        <v>1.0442603796484005</v>
      </c>
      <c r="AI51" s="9">
        <f t="shared" si="10"/>
        <v>0.39087658100243217</v>
      </c>
      <c r="AK51" s="8">
        <v>0.5090877458390769</v>
      </c>
      <c r="AL51" s="8">
        <v>0.2185716626971635</v>
      </c>
      <c r="AM51" s="8">
        <v>0.8631109067392146</v>
      </c>
      <c r="AN51" s="8">
        <v>0.7012848013321847</v>
      </c>
      <c r="AO51" s="9">
        <f t="shared" si="7"/>
        <v>0.57301377915191</v>
      </c>
      <c r="AP51" s="9">
        <f t="shared" si="8"/>
        <v>0.27708335100808607</v>
      </c>
      <c r="AT51" s="8">
        <v>1.0793806546330411</v>
      </c>
      <c r="AU51" s="8">
        <v>1.0571205815325087</v>
      </c>
      <c r="AV51" s="9">
        <f t="shared" si="5"/>
        <v>1.0682506180827749</v>
      </c>
      <c r="AW51" s="9">
        <f t="shared" si="6"/>
        <v>0.01574024863909476</v>
      </c>
    </row>
    <row r="52" spans="1:49" s="8" customFormat="1" ht="12.75">
      <c r="A52" s="8" t="s">
        <v>40</v>
      </c>
      <c r="B52" s="8">
        <v>0.20541050333801625</v>
      </c>
      <c r="C52" s="8">
        <v>0.363965264294138</v>
      </c>
      <c r="D52" s="8">
        <v>0.041736760936213896</v>
      </c>
      <c r="E52" s="8">
        <v>0.03958233918905861</v>
      </c>
      <c r="F52" s="8">
        <v>0.43170236038632787</v>
      </c>
      <c r="G52" s="8">
        <v>0.22105143437137598</v>
      </c>
      <c r="I52" s="8">
        <v>0.30845083967107156</v>
      </c>
      <c r="J52" s="8">
        <v>0.12521906084976342</v>
      </c>
      <c r="K52" s="8">
        <v>0.09513797208730099</v>
      </c>
      <c r="L52" s="8">
        <v>0.35619845214357815</v>
      </c>
      <c r="M52" s="8">
        <v>0.20604144599000862</v>
      </c>
      <c r="O52" s="8">
        <v>0.16993227346321613</v>
      </c>
      <c r="P52" s="8">
        <v>0.48653552040412806</v>
      </c>
      <c r="Q52" s="8">
        <v>0.0696521324748146</v>
      </c>
      <c r="S52" s="8">
        <v>0.20754576822038467</v>
      </c>
      <c r="U52" s="8">
        <v>0.113963919347791</v>
      </c>
      <c r="X52" s="8">
        <v>0.783622655773176</v>
      </c>
      <c r="Y52" s="8">
        <v>0.18252482730990302</v>
      </c>
      <c r="Z52" s="8">
        <v>0.3897552416834128</v>
      </c>
      <c r="AA52" s="8">
        <v>0.20827244705277928</v>
      </c>
      <c r="AB52" s="8">
        <v>0.19360250533337525</v>
      </c>
      <c r="AD52" s="8">
        <v>0.3142903795986581</v>
      </c>
      <c r="AF52" s="8">
        <v>0.4308590326470452</v>
      </c>
      <c r="AG52" s="8">
        <v>0.25235587186134323</v>
      </c>
      <c r="AH52" s="9">
        <f t="shared" si="9"/>
        <v>0.25822537535112006</v>
      </c>
      <c r="AI52" s="9">
        <f t="shared" si="10"/>
        <v>0.16899146131505569</v>
      </c>
      <c r="AK52" s="8">
        <v>0.22398476367551576</v>
      </c>
      <c r="AL52" s="8">
        <v>0.3341033409204526</v>
      </c>
      <c r="AM52" s="8">
        <v>0.34818669896157345</v>
      </c>
      <c r="AN52" s="8">
        <v>0.35217901285145503</v>
      </c>
      <c r="AO52" s="9">
        <f t="shared" si="7"/>
        <v>0.3146134541022492</v>
      </c>
      <c r="AP52" s="9">
        <f t="shared" si="8"/>
        <v>0.06091455543402636</v>
      </c>
      <c r="AT52" s="8">
        <v>0.34508165712276356</v>
      </c>
      <c r="AU52" s="8">
        <v>0.3406143117335151</v>
      </c>
      <c r="AV52" s="9">
        <f t="shared" si="5"/>
        <v>0.34284798442813935</v>
      </c>
      <c r="AW52" s="9">
        <f t="shared" si="6"/>
        <v>0.0031588902186400554</v>
      </c>
    </row>
    <row r="53" spans="1:49" s="8" customFormat="1" ht="12.75">
      <c r="A53" s="8" t="s">
        <v>41</v>
      </c>
      <c r="B53" s="8">
        <v>0.13882230716771243</v>
      </c>
      <c r="C53" s="8">
        <v>0.2397306604488788</v>
      </c>
      <c r="D53" s="8">
        <v>0.032860678290222975</v>
      </c>
      <c r="E53" s="8">
        <v>0.027184587579014107</v>
      </c>
      <c r="F53" s="8">
        <v>0.17602965163944648</v>
      </c>
      <c r="G53" s="8">
        <v>0.1506855146869962</v>
      </c>
      <c r="I53" s="8">
        <v>0.1513125519657474</v>
      </c>
      <c r="J53" s="8">
        <v>0.10735472584727784</v>
      </c>
      <c r="K53" s="8">
        <v>0.06866857849954906</v>
      </c>
      <c r="L53" s="8">
        <v>0.21230569682223174</v>
      </c>
      <c r="M53" s="8">
        <v>0.12908549417489817</v>
      </c>
      <c r="O53" s="8">
        <v>0.10518778626134154</v>
      </c>
      <c r="P53" s="8">
        <v>0.20358519323640303</v>
      </c>
      <c r="Q53" s="8">
        <v>0.0563975410741796</v>
      </c>
      <c r="S53" s="8">
        <v>0.11519699487060724</v>
      </c>
      <c r="U53" s="8">
        <v>0.08701604211499406</v>
      </c>
      <c r="X53" s="8">
        <v>0.20478701994228937</v>
      </c>
      <c r="Y53" s="8">
        <v>0.08683518829405601</v>
      </c>
      <c r="Z53" s="8">
        <v>0.20603214594152552</v>
      </c>
      <c r="AA53" s="8">
        <v>0.10443314724332539</v>
      </c>
      <c r="AB53" s="8">
        <v>0.09677208062994157</v>
      </c>
      <c r="AD53" s="8">
        <v>0.14078399451289636</v>
      </c>
      <c r="AF53" s="8">
        <v>0.16781650821132854</v>
      </c>
      <c r="AG53" s="8">
        <v>0.14189735722664687</v>
      </c>
      <c r="AH53" s="9">
        <f t="shared" si="9"/>
        <v>0.13128256027839624</v>
      </c>
      <c r="AI53" s="9">
        <f t="shared" si="10"/>
        <v>0.057609578742769285</v>
      </c>
      <c r="AK53" s="8">
        <v>0.12886470631014896</v>
      </c>
      <c r="AL53" s="8">
        <v>0.1863651510851899</v>
      </c>
      <c r="AM53" s="8">
        <v>0.2569250092751737</v>
      </c>
      <c r="AN53" s="8">
        <v>0.2330819148052038</v>
      </c>
      <c r="AO53" s="9">
        <f t="shared" si="7"/>
        <v>0.20130919536892908</v>
      </c>
      <c r="AP53" s="9">
        <f t="shared" si="8"/>
        <v>0.056492338452136776</v>
      </c>
      <c r="AT53" s="8">
        <v>0.15327639182726505</v>
      </c>
      <c r="AU53" s="8">
        <v>0.15164866333699256</v>
      </c>
      <c r="AV53" s="9">
        <f t="shared" si="5"/>
        <v>0.1524625275821288</v>
      </c>
      <c r="AW53" s="9">
        <f t="shared" si="6"/>
        <v>0.0011509778534022149</v>
      </c>
    </row>
    <row r="54" spans="1:49" s="13" customFormat="1" ht="12.75">
      <c r="A54" s="13" t="s">
        <v>42</v>
      </c>
      <c r="B54" s="13">
        <v>0.51298</v>
      </c>
      <c r="AG54" s="14"/>
      <c r="AH54" s="15">
        <f>AVERAGE(B54:AG54)</f>
        <v>0.51298</v>
      </c>
      <c r="AI54" s="16" t="e">
        <f>STDEV(B54:AG54)/17</f>
        <v>#DIV/0!</v>
      </c>
      <c r="AN54" s="13">
        <v>0.513122</v>
      </c>
      <c r="AO54" s="15">
        <f t="shared" si="7"/>
        <v>0.513122</v>
      </c>
      <c r="AP54" s="15"/>
      <c r="AS54" s="13">
        <v>0.51298</v>
      </c>
      <c r="AT54" s="13">
        <v>0.51301</v>
      </c>
      <c r="AV54" s="15">
        <f>AVERAGE(AT54)</f>
        <v>0.51301</v>
      </c>
      <c r="AW54" s="15">
        <f>STDEV(AS54:AT54)/2</f>
        <v>1.0606601717789195E-05</v>
      </c>
    </row>
    <row r="55" spans="1:49" s="13" customFormat="1" ht="12.75">
      <c r="A55" s="13" t="s">
        <v>43</v>
      </c>
      <c r="B55" s="13">
        <v>2E-05</v>
      </c>
      <c r="AG55" s="14"/>
      <c r="AH55" s="15"/>
      <c r="AI55" s="15"/>
      <c r="AN55" s="13">
        <v>4E-05</v>
      </c>
      <c r="AO55" s="15"/>
      <c r="AP55" s="15"/>
      <c r="AS55" s="13">
        <v>4E-05</v>
      </c>
      <c r="AT55" s="13">
        <v>4E-05</v>
      </c>
      <c r="AV55" s="15"/>
      <c r="AW55" s="15"/>
    </row>
    <row r="56" spans="1:49" s="8" customFormat="1" ht="12.75">
      <c r="A56" s="8" t="s">
        <v>44</v>
      </c>
      <c r="B56" s="8">
        <v>6.749454776702191</v>
      </c>
      <c r="F56" s="13"/>
      <c r="G56" s="13"/>
      <c r="AF56" s="13"/>
      <c r="AG56" s="14"/>
      <c r="AH56" s="9">
        <f>AVERAGE(B56:AG56)</f>
        <v>6.749454776702191</v>
      </c>
      <c r="AI56" s="9" t="e">
        <f>STDEV(B56:AG56)/17</f>
        <v>#DIV/0!</v>
      </c>
      <c r="AN56" s="8">
        <v>9.519462228411157</v>
      </c>
      <c r="AO56" s="15">
        <f t="shared" si="7"/>
        <v>9.519462228411157</v>
      </c>
      <c r="AP56" s="15"/>
      <c r="AS56" s="8">
        <v>6.749454776702191</v>
      </c>
      <c r="AT56" s="8">
        <v>7.334667618612567</v>
      </c>
      <c r="AV56" s="15">
        <f aca="true" t="shared" si="11" ref="AV56:AV65">AVERAGE(AT56)</f>
        <v>7.334667618612567</v>
      </c>
      <c r="AW56" s="15">
        <f aca="true" t="shared" si="12" ref="AW56:AW65">STDEV(AS56:AT56)/2</f>
        <v>0.20690398447613506</v>
      </c>
    </row>
    <row r="57" spans="1:49" s="13" customFormat="1" ht="12.75">
      <c r="A57" s="13" t="s">
        <v>45</v>
      </c>
      <c r="B57" s="13">
        <v>0.70304</v>
      </c>
      <c r="D57" s="13">
        <v>0.70331</v>
      </c>
      <c r="E57" s="13">
        <v>0.70331</v>
      </c>
      <c r="AG57" s="14"/>
      <c r="AH57" s="15">
        <f>AVERAGE(B57:AG57)</f>
        <v>0.70322</v>
      </c>
      <c r="AI57" s="15">
        <f>STDEV(B57:AG57)/28</f>
        <v>5.5673061671855215E-06</v>
      </c>
      <c r="AK57" s="13">
        <v>0.7033</v>
      </c>
      <c r="AN57" s="13">
        <v>0.70322</v>
      </c>
      <c r="AO57" s="15">
        <f t="shared" si="7"/>
        <v>0.70326</v>
      </c>
      <c r="AP57" s="15">
        <f>STDEV(AK57:AN57)/2</f>
        <v>2.8284271247490186E-05</v>
      </c>
      <c r="AS57" s="13">
        <v>0.70292</v>
      </c>
      <c r="AT57" s="13">
        <v>0.70293</v>
      </c>
      <c r="AV57" s="15">
        <f t="shared" si="11"/>
        <v>0.70293</v>
      </c>
      <c r="AW57" s="16">
        <f t="shared" si="12"/>
        <v>3.5355339059559E-06</v>
      </c>
    </row>
    <row r="58" spans="1:49" s="13" customFormat="1" ht="12.75">
      <c r="A58" s="13" t="s">
        <v>43</v>
      </c>
      <c r="B58" s="13">
        <v>3E-05</v>
      </c>
      <c r="D58" s="13">
        <v>4E-05</v>
      </c>
      <c r="E58" s="13">
        <v>5E-05</v>
      </c>
      <c r="AG58" s="14"/>
      <c r="AH58" s="15"/>
      <c r="AI58" s="15"/>
      <c r="AK58" s="13">
        <v>1E-05</v>
      </c>
      <c r="AN58" s="13">
        <v>7E-05</v>
      </c>
      <c r="AO58" s="15"/>
      <c r="AP58" s="15"/>
      <c r="AS58" s="13">
        <v>3E-05</v>
      </c>
      <c r="AT58" s="13">
        <v>2E-05</v>
      </c>
      <c r="AV58" s="15"/>
      <c r="AW58" s="15"/>
    </row>
    <row r="59" spans="1:49" s="8" customFormat="1" ht="12.75">
      <c r="A59" s="8" t="s">
        <v>46</v>
      </c>
      <c r="B59" s="8">
        <v>18.578</v>
      </c>
      <c r="E59" s="8">
        <v>18.952</v>
      </c>
      <c r="AF59" s="13"/>
      <c r="AG59" s="14"/>
      <c r="AH59" s="9">
        <f>AVERAGE(B59:AG59)</f>
        <v>18.765</v>
      </c>
      <c r="AI59" s="9">
        <f>STDEV(B59:AG59)/19</f>
        <v>0.013918838745470756</v>
      </c>
      <c r="AK59" s="8">
        <v>18.845</v>
      </c>
      <c r="AN59" s="8">
        <v>18.869</v>
      </c>
      <c r="AO59" s="15">
        <f t="shared" si="7"/>
        <v>18.857</v>
      </c>
      <c r="AP59" s="15">
        <f aca="true" t="shared" si="13" ref="AP59:AP65">STDEV(AK59:AN59)/2</f>
        <v>0.008485281374238892</v>
      </c>
      <c r="AS59" s="8">
        <v>18.332</v>
      </c>
      <c r="AT59" s="8">
        <v>18.324</v>
      </c>
      <c r="AV59" s="15">
        <f t="shared" si="11"/>
        <v>18.324</v>
      </c>
      <c r="AW59" s="15">
        <f t="shared" si="12"/>
        <v>0.0028284271247458787</v>
      </c>
    </row>
    <row r="60" spans="1:49" s="8" customFormat="1" ht="12.75">
      <c r="A60" s="8" t="s">
        <v>43</v>
      </c>
      <c r="B60" s="8">
        <v>0.003</v>
      </c>
      <c r="E60" s="8">
        <v>0.002</v>
      </c>
      <c r="AF60" s="13"/>
      <c r="AG60" s="14"/>
      <c r="AH60" s="9"/>
      <c r="AI60" s="9"/>
      <c r="AK60" s="8">
        <v>0.001</v>
      </c>
      <c r="AN60" s="8">
        <v>0.002</v>
      </c>
      <c r="AO60" s="15"/>
      <c r="AP60" s="15"/>
      <c r="AS60" s="8">
        <v>0.003</v>
      </c>
      <c r="AT60" s="8">
        <v>0.012</v>
      </c>
      <c r="AV60" s="15"/>
      <c r="AW60" s="15"/>
    </row>
    <row r="61" spans="1:49" s="8" customFormat="1" ht="12.75">
      <c r="A61" s="8" t="s">
        <v>47</v>
      </c>
      <c r="B61" s="8">
        <v>15.539</v>
      </c>
      <c r="E61" s="8">
        <v>15.56</v>
      </c>
      <c r="AF61" s="13"/>
      <c r="AG61" s="14"/>
      <c r="AH61" s="9">
        <f>AVERAGE(B61:AG61)</f>
        <v>15.5495</v>
      </c>
      <c r="AI61" s="17">
        <f>STDEV(B61:AG61)/19</f>
        <v>0.0007815390739430558</v>
      </c>
      <c r="AK61" s="8">
        <v>15.567</v>
      </c>
      <c r="AN61" s="8">
        <v>15.553</v>
      </c>
      <c r="AO61" s="15">
        <f t="shared" si="7"/>
        <v>15.56</v>
      </c>
      <c r="AP61" s="15">
        <f t="shared" si="13"/>
        <v>0.004949747468305602</v>
      </c>
      <c r="AS61" s="8">
        <v>15.49</v>
      </c>
      <c r="AT61" s="8">
        <v>15.462</v>
      </c>
      <c r="AV61" s="15">
        <f t="shared" si="11"/>
        <v>15.462</v>
      </c>
      <c r="AW61" s="15">
        <f t="shared" si="12"/>
        <v>0.009899494936611831</v>
      </c>
    </row>
    <row r="62" spans="1:49" s="8" customFormat="1" ht="12.75">
      <c r="A62" s="8" t="s">
        <v>43</v>
      </c>
      <c r="B62" s="8">
        <v>0.002</v>
      </c>
      <c r="E62" s="8">
        <v>0.003</v>
      </c>
      <c r="AF62" s="13"/>
      <c r="AG62" s="14"/>
      <c r="AH62" s="9"/>
      <c r="AI62" s="9"/>
      <c r="AK62" s="8">
        <v>0.002</v>
      </c>
      <c r="AN62" s="8">
        <v>0.002</v>
      </c>
      <c r="AO62" s="15"/>
      <c r="AP62" s="15"/>
      <c r="AS62" s="8">
        <v>0.005</v>
      </c>
      <c r="AT62" s="8">
        <v>0.013</v>
      </c>
      <c r="AV62" s="15"/>
      <c r="AW62" s="15"/>
    </row>
    <row r="63" spans="1:49" s="8" customFormat="1" ht="12.75">
      <c r="A63" s="8" t="s">
        <v>48</v>
      </c>
      <c r="B63" s="8">
        <v>38.206</v>
      </c>
      <c r="E63" s="8">
        <v>38.455</v>
      </c>
      <c r="AF63" s="13"/>
      <c r="AG63" s="14"/>
      <c r="AH63" s="9">
        <f>AVERAGE(B63:AG63)</f>
        <v>38.3305</v>
      </c>
      <c r="AI63" s="9">
        <f>STDEV(B63:AG63)/19</f>
        <v>0.00926682044818142</v>
      </c>
      <c r="AK63" s="8">
        <v>38.397</v>
      </c>
      <c r="AN63" s="8">
        <v>38.403</v>
      </c>
      <c r="AO63" s="15">
        <f t="shared" si="7"/>
        <v>38.4</v>
      </c>
      <c r="AP63" s="15">
        <f t="shared" si="13"/>
        <v>0.002121320343559723</v>
      </c>
      <c r="AS63" s="8">
        <v>37.947</v>
      </c>
      <c r="AT63" s="8">
        <v>37.918</v>
      </c>
      <c r="AV63" s="15">
        <f t="shared" si="11"/>
        <v>37.918</v>
      </c>
      <c r="AW63" s="15">
        <f t="shared" si="12"/>
        <v>0.010253048327206164</v>
      </c>
    </row>
    <row r="64" spans="1:49" s="8" customFormat="1" ht="12.75">
      <c r="A64" s="8" t="s">
        <v>43</v>
      </c>
      <c r="B64" s="8">
        <v>0.006</v>
      </c>
      <c r="E64" s="8">
        <v>0.005</v>
      </c>
      <c r="AF64" s="13"/>
      <c r="AG64" s="14"/>
      <c r="AH64" s="9"/>
      <c r="AI64" s="9"/>
      <c r="AK64" s="8">
        <v>0.002</v>
      </c>
      <c r="AN64" s="8">
        <v>0.003</v>
      </c>
      <c r="AO64" s="15"/>
      <c r="AP64" s="15"/>
      <c r="AS64" s="8">
        <v>0.084</v>
      </c>
      <c r="AT64" s="8">
        <v>0.023</v>
      </c>
      <c r="AV64" s="15"/>
      <c r="AW64" s="15"/>
    </row>
    <row r="65" spans="1:49" s="6" customFormat="1" ht="12.75">
      <c r="A65" s="6" t="s">
        <v>49</v>
      </c>
      <c r="B65" s="6">
        <v>2.0573</v>
      </c>
      <c r="E65" s="6">
        <v>2.0297</v>
      </c>
      <c r="AF65" s="18"/>
      <c r="AG65" s="19"/>
      <c r="AH65" s="7">
        <f>AVERAGE(B65:AG65)</f>
        <v>2.0435</v>
      </c>
      <c r="AI65" s="20">
        <f>STDEV(B65:AG65)/19</f>
        <v>0.0010271656400394084</v>
      </c>
      <c r="AK65" s="6">
        <v>2.0383</v>
      </c>
      <c r="AN65" s="6">
        <v>2.036</v>
      </c>
      <c r="AO65" s="20">
        <f t="shared" si="7"/>
        <v>2.03715</v>
      </c>
      <c r="AP65" s="20">
        <f t="shared" si="13"/>
        <v>0.0008131727983645186</v>
      </c>
      <c r="AS65" s="6">
        <v>2.0709</v>
      </c>
      <c r="AT65" s="6">
        <v>2.0702</v>
      </c>
      <c r="AV65" s="20">
        <f t="shared" si="11"/>
        <v>2.0702</v>
      </c>
      <c r="AW65" s="20">
        <f t="shared" si="12"/>
        <v>0.0002474873734153429</v>
      </c>
    </row>
  </sheetData>
  <printOptions/>
  <pageMargins left="0.75" right="0.75" top="1" bottom="1" header="0.4921259845" footer="0.492125984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</dc:creator>
  <cp:keywords/>
  <dc:description/>
  <cp:lastModifiedBy>XXXXX</cp:lastModifiedBy>
  <dcterms:created xsi:type="dcterms:W3CDTF">2012-09-03T09:52:21Z</dcterms:created>
  <dcterms:modified xsi:type="dcterms:W3CDTF">2013-04-03T18:36:36Z</dcterms:modified>
  <cp:category/>
  <cp:version/>
  <cp:contentType/>
  <cp:contentStatus/>
</cp:coreProperties>
</file>